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740" windowHeight="13095" tabRatio="813" activeTab="6"/>
  </bookViews>
  <sheets>
    <sheet name="sheet2" sheetId="1" r:id="rId1"/>
    <sheet name="L08" sheetId="2" r:id="rId2"/>
    <sheet name="L09" sheetId="3" r:id="rId3"/>
    <sheet name="L10" sheetId="4" r:id="rId4"/>
    <sheet name="L11" sheetId="5" r:id="rId5"/>
    <sheet name="L12" sheetId="6" r:id="rId6"/>
    <sheet name="L13" sheetId="7" r:id="rId7"/>
  </sheets>
  <definedNames/>
  <calcPr fullCalcOnLoad="1" fullPrecision="0" iterate="1" iterateCount="100" iterateDelta="0.001"/>
</workbook>
</file>

<file path=xl/sharedStrings.xml><?xml version="1.0" encoding="utf-8"?>
<sst xmlns="http://schemas.openxmlformats.org/spreadsheetml/2006/main" count="515" uniqueCount="407">
  <si>
    <t>车辆通行费相关支出</t>
  </si>
  <si>
    <t xml:space="preserve">    港口建设费债务发行费用支出</t>
  </si>
  <si>
    <t xml:space="preserve">    其他政府性基金债务发行费用支出</t>
  </si>
  <si>
    <t xml:space="preserve">    用于法律援助的彩票公益金支出</t>
  </si>
  <si>
    <t>本年短收安排</t>
  </si>
  <si>
    <t xml:space="preserve">    代征手续费</t>
  </si>
  <si>
    <t xml:space="preserve">  地方政府专项债务发行费用支出</t>
  </si>
  <si>
    <t>其他支出</t>
  </si>
  <si>
    <t>港口建设费结余</t>
  </si>
  <si>
    <t xml:space="preserve">    彩票公益金债务付息支出</t>
  </si>
  <si>
    <t xml:space="preserve">    乏燃料后处理</t>
  </si>
  <si>
    <t xml:space="preserve">    政府还贷公路管理</t>
  </si>
  <si>
    <t>国有土地收益基金收入</t>
  </si>
  <si>
    <t>中央特别国债经营基金财务支出</t>
  </si>
  <si>
    <t xml:space="preserve">    支付破产或改制企业职工安置费</t>
  </si>
  <si>
    <t>增加(减少)预算指标</t>
  </si>
  <si>
    <t xml:space="preserve">    福利彩票销售机构的业务费支出</t>
  </si>
  <si>
    <t xml:space="preserve">    太阳能发电补助</t>
  </si>
  <si>
    <t xml:space="preserve">  国家电影事业发展专项资金及对应专项债务收入安排的支出</t>
  </si>
  <si>
    <t>三峡水库库区基金收入</t>
  </si>
  <si>
    <t>车辆通行费</t>
  </si>
  <si>
    <t xml:space="preserve">    体育彩票发行机构的业务费用</t>
  </si>
  <si>
    <t>三峡水库库区基金结余</t>
  </si>
  <si>
    <t xml:space="preserve">    污水处理费债务付息支出</t>
  </si>
  <si>
    <t xml:space="preserve">    其他农网还贷资金支出</t>
  </si>
  <si>
    <t xml:space="preserve">  农网还贷资金收入</t>
  </si>
  <si>
    <t>农网还贷资金支出</t>
  </si>
  <si>
    <t>2018年度巴宜区政府性基金预算转移性收支决算录入表</t>
  </si>
  <si>
    <t xml:space="preserve">    用于扶贫的彩票公益金支出</t>
  </si>
  <si>
    <t xml:space="preserve">    控制清除污染</t>
  </si>
  <si>
    <t xml:space="preserve">    基础设施建设和经济发展</t>
  </si>
  <si>
    <t>政府性基金收入(款)</t>
  </si>
  <si>
    <t>港口建设费收入</t>
  </si>
  <si>
    <t xml:space="preserve">    应急处置费用</t>
  </si>
  <si>
    <t xml:space="preserve">    回收处理费用补贴</t>
  </si>
  <si>
    <t xml:space="preserve">  中央特别国债经营基金收入</t>
  </si>
  <si>
    <t xml:space="preserve">    中央农网还贷资金收入</t>
  </si>
  <si>
    <t xml:space="preserve">    省级重大水利工程建设资金</t>
  </si>
  <si>
    <t xml:space="preserve">    大中型水库库区基金债务发行费用支出</t>
  </si>
  <si>
    <t>上级补助收入</t>
  </si>
  <si>
    <t xml:space="preserve">    公路建设</t>
  </si>
  <si>
    <t>录入10表</t>
  </si>
  <si>
    <t xml:space="preserve">    城市环境卫生</t>
  </si>
  <si>
    <t>民航发展基金支出</t>
  </si>
  <si>
    <t xml:space="preserve">    其他民航发展基金支出</t>
  </si>
  <si>
    <t xml:space="preserve">  民航发展基金收入</t>
  </si>
  <si>
    <t xml:space="preserve">  大中型水库库区基金及对应专项债务收入安排的支出</t>
  </si>
  <si>
    <t>国有土地使用权出让相关结余</t>
  </si>
  <si>
    <t xml:space="preserve">  废弃电器电子产品处理基金收入</t>
  </si>
  <si>
    <t>资源勘探信息等支出</t>
  </si>
  <si>
    <t>农林水支出</t>
  </si>
  <si>
    <t>废弃电器电子产品处理基金收入</t>
  </si>
  <si>
    <t xml:space="preserve">    其他地方自行试点项目收益专项债券付息支出</t>
  </si>
  <si>
    <t xml:space="preserve">  三峡水库库区基金支出</t>
  </si>
  <si>
    <t>其他政府性基金相关支出</t>
  </si>
  <si>
    <t xml:space="preserve">    用于城乡医疗救助的彩票公益金支出</t>
  </si>
  <si>
    <t>政府性基金预算计划单列市上解省支出</t>
  </si>
  <si>
    <t>国有土地收益基金相关收入</t>
  </si>
  <si>
    <t>第二部分:政府性基金预算</t>
  </si>
  <si>
    <t xml:space="preserve">    农村基础设施建设支出</t>
  </si>
  <si>
    <t xml:space="preserve">  政府收费公路专项债券对应项目专项收入</t>
  </si>
  <si>
    <t>调出资金</t>
  </si>
  <si>
    <t>变动项目</t>
  </si>
  <si>
    <t xml:space="preserve">    其他国有土地收益基金支出</t>
  </si>
  <si>
    <t>2018年度巴宜区政府性基金预算收支及结余情况录入表</t>
  </si>
  <si>
    <t xml:space="preserve">  地方政府专项债务付息支出</t>
  </si>
  <si>
    <t xml:space="preserve">    中央特别国债经营基金财务支出</t>
  </si>
  <si>
    <t>债务收入</t>
  </si>
  <si>
    <t>政府性基金预算上级补助收入</t>
  </si>
  <si>
    <t xml:space="preserve">    国有土地使用权出让金债务发行费用支出</t>
  </si>
  <si>
    <t>结余项目</t>
  </si>
  <si>
    <t xml:space="preserve">    其他三峡水库库区基金支出</t>
  </si>
  <si>
    <t xml:space="preserve">  港口建设费收入</t>
  </si>
  <si>
    <t>政府性基金预算调出资金</t>
  </si>
  <si>
    <t xml:space="preserve">    城市建设支出</t>
  </si>
  <si>
    <t xml:space="preserve">    彩票发行销售风险基金支出</t>
  </si>
  <si>
    <t xml:space="preserve">    三峡工程后续工作</t>
  </si>
  <si>
    <t>商业服务业等支出</t>
  </si>
  <si>
    <t xml:space="preserve">    国家重大水利工程建设基金债务付息支出</t>
  </si>
  <si>
    <t xml:space="preserve">    生态恢复</t>
  </si>
  <si>
    <t xml:space="preserve">    其他土地出让收入</t>
  </si>
  <si>
    <t xml:space="preserve">    南水北调工程建设</t>
  </si>
  <si>
    <t xml:space="preserve">    国家电影事业发展专项资金债务付息支出</t>
  </si>
  <si>
    <t>计划单列市上解省支出</t>
  </si>
  <si>
    <t>国有土地收益基金相关结余</t>
  </si>
  <si>
    <t xml:space="preserve">    南水北调工程建设资金</t>
  </si>
  <si>
    <t xml:space="preserve">    车辆通行费债务付息支出</t>
  </si>
  <si>
    <t xml:space="preserve">    征地和拆迁补偿支出</t>
  </si>
  <si>
    <t xml:space="preserve">  船舶油污损害赔偿基金收入</t>
  </si>
  <si>
    <t>海南省高等级公路车辆通行附加费相关支出</t>
  </si>
  <si>
    <t>国有土地使用权出让相关收入</t>
  </si>
  <si>
    <t xml:space="preserve">    其他车辆通行费安排的支出</t>
  </si>
  <si>
    <t>废弃电器电子产品处理基金结余</t>
  </si>
  <si>
    <t xml:space="preserve">    公路还贷</t>
  </si>
  <si>
    <t xml:space="preserve">  农业土地开发资金收入</t>
  </si>
  <si>
    <t>上解上级支出</t>
  </si>
  <si>
    <t xml:space="preserve">  核电站乏燃料处理处置基金收入</t>
  </si>
  <si>
    <t>中央特别国债经营基金收入</t>
  </si>
  <si>
    <t>核电站乏燃料处理处置基金收入</t>
  </si>
  <si>
    <t xml:space="preserve">    污水处理设施建设和运营</t>
  </si>
  <si>
    <t xml:space="preserve">    划拨土地收入</t>
  </si>
  <si>
    <t>债务发行费用支出</t>
  </si>
  <si>
    <t>其他</t>
  </si>
  <si>
    <t>债务转贷收入</t>
  </si>
  <si>
    <t xml:space="preserve">  港口建设费及对应专项债务收入安排的支出</t>
  </si>
  <si>
    <t>年终结余</t>
  </si>
  <si>
    <t>科目名称</t>
  </si>
  <si>
    <t xml:space="preserve">    公共租赁住房支出</t>
  </si>
  <si>
    <t xml:space="preserve">  旅游发展基金支出</t>
  </si>
  <si>
    <t xml:space="preserve">    海关征收的废弃电器电子产品处理基金收入</t>
  </si>
  <si>
    <t>科学技术支出</t>
  </si>
  <si>
    <t>旅游发展基金收入</t>
  </si>
  <si>
    <t>大中型水库库区基金结余</t>
  </si>
  <si>
    <t xml:space="preserve">    航运保障系统建设</t>
  </si>
  <si>
    <t>录入11表</t>
  </si>
  <si>
    <t xml:space="preserve">    廉租住房支出</t>
  </si>
  <si>
    <t>省补助计划单列市收入</t>
  </si>
  <si>
    <t>待偿债置换专项债券上年结余</t>
  </si>
  <si>
    <t xml:space="preserve">    海南省高等级公路车辆通行附加费债务发行费用支出</t>
  </si>
  <si>
    <t>调整预算数</t>
  </si>
  <si>
    <t>国家重大水利工程建设基金相关支出</t>
  </si>
  <si>
    <t>债务还本支出</t>
  </si>
  <si>
    <t xml:space="preserve">    城市防洪</t>
  </si>
  <si>
    <t>2018年度巴宜区政府性基金预算支出决算功能分类录入表</t>
  </si>
  <si>
    <t xml:space="preserve">  其他政府性基金收入</t>
  </si>
  <si>
    <t>旅游发展基金结余</t>
  </si>
  <si>
    <t>大中型水库库区基金收入</t>
  </si>
  <si>
    <t xml:space="preserve">    用于残疾人事业的彩票公益金支出</t>
  </si>
  <si>
    <t xml:space="preserve">    其他彩票发行销售机构业务费安排的支出</t>
  </si>
  <si>
    <t xml:space="preserve">  可再生能源电价附加收入安排的支出</t>
  </si>
  <si>
    <t xml:space="preserve">    其他污水处理费安排的支出</t>
  </si>
  <si>
    <t>项目</t>
  </si>
  <si>
    <t xml:space="preserve">  土地储备专项债券对应项目专项收入</t>
  </si>
  <si>
    <t>预算科目</t>
  </si>
  <si>
    <t>政府性基金预算省补助计划单列市收入</t>
  </si>
  <si>
    <t xml:space="preserve">    福利彩票发行机构的业务费用</t>
  </si>
  <si>
    <t>中央特别国债经营基金结余</t>
  </si>
  <si>
    <t>核电站乏燃料处理处置基金结余</t>
  </si>
  <si>
    <t xml:space="preserve">    土地开发支出</t>
  </si>
  <si>
    <t xml:space="preserve">    港口设施</t>
  </si>
  <si>
    <t>政府性基金预算年终结余</t>
  </si>
  <si>
    <t xml:space="preserve">    用于社会福利的彩票公益金支出</t>
  </si>
  <si>
    <t>大中型水库移民后期扶持基金结余</t>
  </si>
  <si>
    <t xml:space="preserve">    地方农网还贷资金支出</t>
  </si>
  <si>
    <t>小型水库移民扶助基金相关支出</t>
  </si>
  <si>
    <t>政府性基金预算结余</t>
  </si>
  <si>
    <t xml:space="preserve">    其他地方自行试点项目收益专项债券发行费用支出</t>
  </si>
  <si>
    <t xml:space="preserve">  大中型水库库区基金收入</t>
  </si>
  <si>
    <t>城乡社区支出</t>
  </si>
  <si>
    <t xml:space="preserve">    信息系统建设</t>
  </si>
  <si>
    <t xml:space="preserve">  海南省高等级公路车辆通行附加费收入</t>
  </si>
  <si>
    <t xml:space="preserve">    港口建设费债务付息支出</t>
  </si>
  <si>
    <t xml:space="preserve">    其他大中型水库移民后期扶持基金支出</t>
  </si>
  <si>
    <t>船舶油污损害赔偿基金收入</t>
  </si>
  <si>
    <t xml:space="preserve">    行业规划</t>
  </si>
  <si>
    <t xml:space="preserve">  其他地方自行试点项目收益专项债券对应项目专项收入</t>
  </si>
  <si>
    <t>节能环保支出</t>
  </si>
  <si>
    <t>铁路建设基金结余</t>
  </si>
  <si>
    <t xml:space="preserve">    其他船舶油污损害赔偿基金支出</t>
  </si>
  <si>
    <t xml:space="preserve">  大中型水库移民后期扶持基金支出</t>
  </si>
  <si>
    <t>预算数</t>
  </si>
  <si>
    <t xml:space="preserve">    国家重大水利工程建设基金债务发行费用支出</t>
  </si>
  <si>
    <t>铁路建设基金收入</t>
  </si>
  <si>
    <t xml:space="preserve">    福利彩票发行机构的业务费支出</t>
  </si>
  <si>
    <t xml:space="preserve">    补缴的土地价款</t>
  </si>
  <si>
    <t>动用上年结余</t>
  </si>
  <si>
    <t xml:space="preserve">  铁路建设基金支出</t>
  </si>
  <si>
    <t xml:space="preserve">  城市基础设施配套费及对应专项债务收入安排的支出</t>
  </si>
  <si>
    <t xml:space="preserve">    其他重大水利工程建设基金支出</t>
  </si>
  <si>
    <t>补助下级专款</t>
  </si>
  <si>
    <t>政府性基金预算上解上级支出</t>
  </si>
  <si>
    <t>船舶油污损害赔偿基金结余</t>
  </si>
  <si>
    <t>可再生能源电价附加收入安排的支出</t>
  </si>
  <si>
    <t xml:space="preserve">    缴纳新增建设用地土地有偿使用费</t>
  </si>
  <si>
    <t>专项债券对应项目专项收入</t>
  </si>
  <si>
    <t xml:space="preserve">  彩票发行机构和彩票销售机构的业务费用</t>
  </si>
  <si>
    <t>其中:调入专项收入</t>
  </si>
  <si>
    <t xml:space="preserve">    农业土地开发资金债务付息支出</t>
  </si>
  <si>
    <t xml:space="preserve">    用于红十字事业的彩票公益金支出</t>
  </si>
  <si>
    <t xml:space="preserve">  国家重大水利工程建设基金及对应专项债务收入安排的支出</t>
  </si>
  <si>
    <t xml:space="preserve">    其他国家电影事业发展专项资金支出</t>
  </si>
  <si>
    <t xml:space="preserve">  彩票公益金及对应专项债务收入安排的支出</t>
  </si>
  <si>
    <t xml:space="preserve">    彩票市场调控资金收入</t>
  </si>
  <si>
    <t>海南省高等级公路车辆通行附加费收入</t>
  </si>
  <si>
    <t>大中型水库移民后期扶持基金收入</t>
  </si>
  <si>
    <t>单位：万元</t>
  </si>
  <si>
    <t>政府性基金预算收入</t>
  </si>
  <si>
    <t xml:space="preserve">    国家电影事业发展专项资金债务发行费用支出</t>
  </si>
  <si>
    <t xml:space="preserve">    彩票兑奖周转金支出</t>
  </si>
  <si>
    <t xml:space="preserve">  农网还贷资金支出</t>
  </si>
  <si>
    <t>中央特别国债经营基金财务结余</t>
  </si>
  <si>
    <t xml:space="preserve">    资助国产影片放映</t>
  </si>
  <si>
    <t>农网还贷资金收入</t>
  </si>
  <si>
    <t xml:space="preserve">    征管经费</t>
  </si>
  <si>
    <t>农业土地开发资金相关支出</t>
  </si>
  <si>
    <t xml:space="preserve">    保障性住房租金补贴</t>
  </si>
  <si>
    <t>小计</t>
  </si>
  <si>
    <t xml:space="preserve">    中央农网还贷资金支出</t>
  </si>
  <si>
    <t>下级上解收入</t>
  </si>
  <si>
    <t xml:space="preserve">    公路养护</t>
  </si>
  <si>
    <t xml:space="preserve">    中央特别国债经营基金支出</t>
  </si>
  <si>
    <t xml:space="preserve">    公有房屋</t>
  </si>
  <si>
    <t>污水处理费相关支出</t>
  </si>
  <si>
    <t xml:space="preserve">    生物质能发电补助</t>
  </si>
  <si>
    <t>收入项目</t>
  </si>
  <si>
    <t>污水处理费结余</t>
  </si>
  <si>
    <t>决算数</t>
  </si>
  <si>
    <t>民航发展基金收入</t>
  </si>
  <si>
    <t>收　　入　　总　　计　</t>
  </si>
  <si>
    <t xml:space="preserve">  城市基础设施配套费收入</t>
  </si>
  <si>
    <t>文化体育与传媒支出</t>
  </si>
  <si>
    <t>车辆通行费相关结余</t>
  </si>
  <si>
    <t xml:space="preserve">  民航发展基金支出</t>
  </si>
  <si>
    <t>上年结余</t>
  </si>
  <si>
    <t xml:space="preserve">    其他政府性基金债务付息支出</t>
  </si>
  <si>
    <t>车辆通行费相关收入</t>
  </si>
  <si>
    <t xml:space="preserve">    民航机场建设</t>
  </si>
  <si>
    <t xml:space="preserve">  海南省高等级公路车辆通行附加费及对应专项债务收入安排的支出</t>
  </si>
  <si>
    <t xml:space="preserve">    其他国有土地使用权出让收入安排的支出</t>
  </si>
  <si>
    <t>民航发展基金结余</t>
  </si>
  <si>
    <t xml:space="preserve">    民航安全</t>
  </si>
  <si>
    <t xml:space="preserve">    乏燃料离堆贮存</t>
  </si>
  <si>
    <t xml:space="preserve">    注册资本金</t>
  </si>
  <si>
    <t>污水处理费收入</t>
  </si>
  <si>
    <t>支出项目</t>
  </si>
  <si>
    <t>政府性基金预算上年结余</t>
  </si>
  <si>
    <t xml:space="preserve">    农业土地开发资金债务发行费用支出</t>
  </si>
  <si>
    <t xml:space="preserve">    用于体育事业的彩票公益金支出</t>
  </si>
  <si>
    <t xml:space="preserve">  污水处理费及对应专项债务收入安排的支出</t>
  </si>
  <si>
    <t xml:space="preserve">  一般公共预算调入</t>
  </si>
  <si>
    <t>政府性基金预算补助下级支出</t>
  </si>
  <si>
    <t xml:space="preserve">    污水处理费债务发行费用支出</t>
  </si>
  <si>
    <t xml:space="preserve">    土地储备专项债券付息支出</t>
  </si>
  <si>
    <t xml:space="preserve">    监视监测</t>
  </si>
  <si>
    <t xml:space="preserve">    建设项目铺底资金</t>
  </si>
  <si>
    <t>省补助计划单列市</t>
  </si>
  <si>
    <t xml:space="preserve">    铁路建设投资</t>
  </si>
  <si>
    <t>中央特别国债经营基金财务收入</t>
  </si>
  <si>
    <t xml:space="preserve">    民航节能减排</t>
  </si>
  <si>
    <t>农网还贷资金结余</t>
  </si>
  <si>
    <t xml:space="preserve">  中央特别国债经营基金财务收入</t>
  </si>
  <si>
    <t>三峡水库库区基金支出</t>
  </si>
  <si>
    <t xml:space="preserve">    城市基础设施配套费债务付息支出</t>
  </si>
  <si>
    <t xml:space="preserve">    空管系统建设</t>
  </si>
  <si>
    <t xml:space="preserve">    航线和机场补贴</t>
  </si>
  <si>
    <t xml:space="preserve">    风力发电补助</t>
  </si>
  <si>
    <t>彩票公益金相关支出</t>
  </si>
  <si>
    <t>国家重大水利工程建设基金结余</t>
  </si>
  <si>
    <t xml:space="preserve">    土地储备专项债券发行费用支出</t>
  </si>
  <si>
    <t xml:space="preserve">    海南省高等级公路车辆通行附加费债务付息支出</t>
  </si>
  <si>
    <t>城市基础设施配套费结余</t>
  </si>
  <si>
    <t xml:space="preserve">    用于文化事业的彩票公益金支出</t>
  </si>
  <si>
    <t xml:space="preserve">  地方政府专项债务还本支出</t>
  </si>
  <si>
    <t xml:space="preserve">  调入专项收入</t>
  </si>
  <si>
    <t xml:space="preserve">    国有土地收益基金债务付息支出</t>
  </si>
  <si>
    <t xml:space="preserve">    彩票兑奖周转金</t>
  </si>
  <si>
    <t>政府性基金预算调入资金</t>
  </si>
  <si>
    <t xml:space="preserve">    解决移民遗留问题</t>
  </si>
  <si>
    <t>计划单列市上解省收入</t>
  </si>
  <si>
    <t>录入08表</t>
  </si>
  <si>
    <t>金融支出</t>
  </si>
  <si>
    <t>其他政府性基金相关结余</t>
  </si>
  <si>
    <t xml:space="preserve">    补助被征地农民支出</t>
  </si>
  <si>
    <t>社会保障和就业支出</t>
  </si>
  <si>
    <t>海南省高等级公路车辆通行附加费相关收入</t>
  </si>
  <si>
    <t xml:space="preserve">    其他废弃电器电子产品处理基金支出</t>
  </si>
  <si>
    <t xml:space="preserve">  污水处理费收入</t>
  </si>
  <si>
    <t xml:space="preserve">  船舶油污损害赔偿基金支出</t>
  </si>
  <si>
    <t xml:space="preserve">    彩票发行销售风险基金</t>
  </si>
  <si>
    <t>补助下级支出</t>
  </si>
  <si>
    <t>国有土地使用权出让相关支出</t>
  </si>
  <si>
    <t xml:space="preserve">    用于教育事业的彩票公益金支出</t>
  </si>
  <si>
    <t xml:space="preserve">    政府还贷公路养护</t>
  </si>
  <si>
    <t>废弃电器电子产品处理基金支出</t>
  </si>
  <si>
    <t>政府性基金预算下级上解收入</t>
  </si>
  <si>
    <t xml:space="preserve">  废弃电器电子产品处理基金支出</t>
  </si>
  <si>
    <t xml:space="preserve">    中央大中型水库库区基金收入</t>
  </si>
  <si>
    <t>海南省高等级公路车辆通行附加费相关结余</t>
  </si>
  <si>
    <t xml:space="preserve">  三峡水库库区基金收入</t>
  </si>
  <si>
    <t xml:space="preserve">    损失补偿</t>
  </si>
  <si>
    <t xml:space="preserve">  地方政府专项债务转贷收入</t>
  </si>
  <si>
    <t>其他政府性基金相关收入</t>
  </si>
  <si>
    <t>大中型水库库区基金相关支出</t>
  </si>
  <si>
    <t xml:space="preserve">    库区防护工程维护</t>
  </si>
  <si>
    <t>政府性基金预算计划单列市上解省收入</t>
  </si>
  <si>
    <t>国有土地收益基金相关支出</t>
  </si>
  <si>
    <t xml:space="preserve">  车辆通行费及对应专项债务收入安排的支出</t>
  </si>
  <si>
    <t xml:space="preserve">  国有土地收益基金收入</t>
  </si>
  <si>
    <t xml:space="preserve">    三峡工程后续工作资金</t>
  </si>
  <si>
    <t xml:space="preserve">  小型水库移民扶助基金收入</t>
  </si>
  <si>
    <t xml:space="preserve">    大中型水库库区基金债务付息支出</t>
  </si>
  <si>
    <t>录入12表</t>
  </si>
  <si>
    <t xml:space="preserve">    体育彩票销售机构的业务费支出</t>
  </si>
  <si>
    <t xml:space="preserve">    体育彩票销售机构的业务费用</t>
  </si>
  <si>
    <t>待偿债置换专项债券结余</t>
  </si>
  <si>
    <t xml:space="preserve">    宣传促销</t>
  </si>
  <si>
    <t>调入资金</t>
  </si>
  <si>
    <t>国家重大水利工程建设基金收入</t>
  </si>
  <si>
    <t xml:space="preserve">  其他调入资金</t>
  </si>
  <si>
    <t>城市基础设施配套费收入</t>
  </si>
  <si>
    <t xml:space="preserve">    购置铁路机车车辆</t>
  </si>
  <si>
    <t xml:space="preserve">    高放废物的处理处置</t>
  </si>
  <si>
    <t xml:space="preserve">  国家重大水利工程建设基金收入</t>
  </si>
  <si>
    <t xml:space="preserve">    福利彩票公益金收入</t>
  </si>
  <si>
    <t>港口建设费相关支出</t>
  </si>
  <si>
    <t xml:space="preserve">    小型水库移民扶助基金债务付息支出</t>
  </si>
  <si>
    <t xml:space="preserve">    用于补充全国社会保障基金的彩票公益金支出</t>
  </si>
  <si>
    <t xml:space="preserve">    车辆通行费债务发行费用支出</t>
  </si>
  <si>
    <t xml:space="preserve">    国家税务局征收的废弃电器电子产品处理基金收入</t>
  </si>
  <si>
    <t xml:space="preserve">    土地出让价款收入</t>
  </si>
  <si>
    <t xml:space="preserve">    体育彩票发行机构的业务费支出</t>
  </si>
  <si>
    <t xml:space="preserve">  车辆通行费</t>
  </si>
  <si>
    <t xml:space="preserve">  国有土地收益基金及对应专项债务收入安排的支出</t>
  </si>
  <si>
    <t xml:space="preserve">    资助少数民族电影译制</t>
  </si>
  <si>
    <t xml:space="preserve">    周转资金</t>
  </si>
  <si>
    <t xml:space="preserve">  可再生能源电价附加收入</t>
  </si>
  <si>
    <t>2018年度巴宜区政府性基金预算支出预算变动情况录入表</t>
  </si>
  <si>
    <t>政府性基金预算省补助计划单列市支出</t>
  </si>
  <si>
    <t xml:space="preserve">    体育彩票公益金收入</t>
  </si>
  <si>
    <t xml:space="preserve">  彩票发行销售机构业务费安排的支出</t>
  </si>
  <si>
    <t xml:space="preserve">    库区维护和管理</t>
  </si>
  <si>
    <t xml:space="preserve">    其他可再生能源电价附加收入安排的支出</t>
  </si>
  <si>
    <t xml:space="preserve">    乏燃料运输</t>
  </si>
  <si>
    <t>中央特别国债经营基金支出</t>
  </si>
  <si>
    <t>核电站乏燃料处理处置基金支出</t>
  </si>
  <si>
    <t xml:space="preserve">  小型水库移民扶助基金及对应专项债务收入安排的支出</t>
  </si>
  <si>
    <t xml:space="preserve">  彩票公益金收入</t>
  </si>
  <si>
    <t xml:space="preserve">    旅游事业补助</t>
  </si>
  <si>
    <t xml:space="preserve">    移民补助</t>
  </si>
  <si>
    <t xml:space="preserve">  核电站乏燃料处理处置基金支出</t>
  </si>
  <si>
    <t>债务转贷支出</t>
  </si>
  <si>
    <t xml:space="preserve">    其他城市基础设施配套费安排的支出</t>
  </si>
  <si>
    <t xml:space="preserve">  其他政府性基金及对应专项债务收入安排的支出</t>
  </si>
  <si>
    <t xml:space="preserve">  金融调控支出</t>
  </si>
  <si>
    <t xml:space="preserve">    其他旅游发展基金支出</t>
  </si>
  <si>
    <t xml:space="preserve">  旅游发展基金收入</t>
  </si>
  <si>
    <t>支　　出　　总　　计　</t>
  </si>
  <si>
    <t xml:space="preserve">    专项债务收入</t>
  </si>
  <si>
    <t>交通运输支出</t>
  </si>
  <si>
    <t>旅游发展基金支出</t>
  </si>
  <si>
    <t>债务付息支出</t>
  </si>
  <si>
    <t xml:space="preserve">    国有土地收益基金债务发行费用支出</t>
  </si>
  <si>
    <t>省补助计划单列市支出</t>
  </si>
  <si>
    <t>彩票发行机构和彩票销售机构的业务费用结余</t>
  </si>
  <si>
    <t xml:space="preserve">    乏燃料后处理厂的建设、运行、改造和退役</t>
  </si>
  <si>
    <t>2018年度巴宜区政府性基金预算收入决算录入表</t>
  </si>
  <si>
    <t>国有土地使用权出让收入</t>
  </si>
  <si>
    <t xml:space="preserve">    地方旅游开发项目补助</t>
  </si>
  <si>
    <t xml:space="preserve">    航道建设和维护</t>
  </si>
  <si>
    <t xml:space="preserve">    地方重大水利工程建设</t>
  </si>
  <si>
    <t>专项补助</t>
  </si>
  <si>
    <t>铁路建设基金支出</t>
  </si>
  <si>
    <t xml:space="preserve">    资助城市影院</t>
  </si>
  <si>
    <t>农业土地开发资金结余</t>
  </si>
  <si>
    <t xml:space="preserve">    小型水库移民扶助基金债务发行费用支出</t>
  </si>
  <si>
    <t xml:space="preserve">    其他铁路建设基金支出</t>
  </si>
  <si>
    <t xml:space="preserve">  铁路建设基金收入</t>
  </si>
  <si>
    <t xml:space="preserve">    其他乏燃料处理处置基金支出</t>
  </si>
  <si>
    <t>可再生能源电价附加结余</t>
  </si>
  <si>
    <t xml:space="preserve">    政府收费公路专项债券付息支出</t>
  </si>
  <si>
    <t xml:space="preserve">    其他小型水库移民扶助基金支出</t>
  </si>
  <si>
    <t xml:space="preserve">    地方大中型水库库区基金收入</t>
  </si>
  <si>
    <t>彩票公益金收入</t>
  </si>
  <si>
    <t>单位:万元</t>
  </si>
  <si>
    <t>录入13表</t>
  </si>
  <si>
    <t xml:space="preserve">    彩票市场调控资金支出</t>
  </si>
  <si>
    <t>小型水库移民扶助基金收入</t>
  </si>
  <si>
    <t xml:space="preserve">    其他海南省高等级公路车辆通行附加费安排的支出</t>
  </si>
  <si>
    <t>政府性基金预算支出</t>
  </si>
  <si>
    <t xml:space="preserve">  国有土地使用权出让收入</t>
  </si>
  <si>
    <t xml:space="preserve">  地方政府债务收入</t>
  </si>
  <si>
    <t>大中型水库移民后期扶持基金支出</t>
  </si>
  <si>
    <t>国家电影事业发展专项资金结余</t>
  </si>
  <si>
    <t xml:space="preserve">    其他港口建设费安排的支出</t>
  </si>
  <si>
    <t>城市基础设施配套费相关支出</t>
  </si>
  <si>
    <t xml:space="preserve">    城市基础设施配套费债务发行费用支出</t>
  </si>
  <si>
    <t xml:space="preserve">    国有土地使用权出让金债务付息支出</t>
  </si>
  <si>
    <t xml:space="preserve">    铁路还贷</t>
  </si>
  <si>
    <t xml:space="preserve">    其他大中型水库库区基金支出</t>
  </si>
  <si>
    <t xml:space="preserve">  国家电影事业发展专项资金收入</t>
  </si>
  <si>
    <t>彩票发行销售机构业务费安排的支出</t>
  </si>
  <si>
    <t>国家电影事业发展专项资金收入</t>
  </si>
  <si>
    <t xml:space="preserve">    勘测设计</t>
  </si>
  <si>
    <t xml:space="preserve">    地方农网还贷资金收入</t>
  </si>
  <si>
    <t>彩票发行机构和彩票销售机构的业务费用</t>
  </si>
  <si>
    <t xml:space="preserve">    城市公共设施</t>
  </si>
  <si>
    <t>小型水库移民扶助基金结余</t>
  </si>
  <si>
    <t xml:space="preserve">    基金征管经费</t>
  </si>
  <si>
    <t>彩票公益金结余</t>
  </si>
  <si>
    <t>国家电影事业发展专项资金相关支出</t>
  </si>
  <si>
    <t xml:space="preserve">  农业土地开发资金及对应专项债务收入安排的支出</t>
  </si>
  <si>
    <t>录入09表</t>
  </si>
  <si>
    <t xml:space="preserve">    福利彩票销售机构的业务费用</t>
  </si>
  <si>
    <t>可再生能源电价附加收入</t>
  </si>
  <si>
    <t>船舶油污损害赔偿基金支出</t>
  </si>
  <si>
    <t xml:space="preserve">  国有土地使用权出让收入及对应专项债务收入安排的支出</t>
  </si>
  <si>
    <t xml:space="preserve">    政府收费公路专项债券发行费用支出</t>
  </si>
  <si>
    <t>2018年度巴宜区政府性基金预算收入预算变动情况录入表</t>
  </si>
  <si>
    <t>农业土地开发资金收入</t>
  </si>
  <si>
    <t xml:space="preserve">    彩票公益金债务发行费用支出</t>
  </si>
  <si>
    <t xml:space="preserve">    用于其他社会公益事业的彩票公益金支出</t>
  </si>
  <si>
    <t xml:space="preserve">    土地出让业务支出</t>
  </si>
  <si>
    <t xml:space="preserve">  大中型水库移民后期扶持基金收入</t>
  </si>
  <si>
    <t>科目编码</t>
  </si>
  <si>
    <t>其他政府性基金收入</t>
  </si>
  <si>
    <t xml:space="preserve">    通用航空发展</t>
  </si>
  <si>
    <t xml:space="preserve">    棚户区改造支出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</si>
</sst>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</numFmts>
  <fonts count="43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28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33" borderId="10" xfId="0" applyNumberFormat="1" applyFont="1" applyFill="1" applyBorder="1" applyAlignment="1" applyProtection="1">
      <alignment horizontal="left" vertical="center"/>
      <protection/>
    </xf>
    <xf numFmtId="3" fontId="4" fillId="34" borderId="10" xfId="0" applyNumberFormat="1" applyFont="1" applyFill="1" applyBorder="1" applyAlignment="1" applyProtection="1">
      <alignment horizontal="right" vertical="center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7" fillId="33" borderId="10" xfId="0" applyNumberFormat="1" applyFont="1" applyFill="1" applyBorder="1" applyAlignment="1" applyProtection="1">
      <alignment horizontal="left" vertical="center"/>
      <protection/>
    </xf>
    <xf numFmtId="0" fontId="4" fillId="33" borderId="10" xfId="0" applyNumberFormat="1" applyFont="1" applyFill="1" applyBorder="1" applyAlignment="1" applyProtection="1">
      <alignment vertical="center"/>
      <protection/>
    </xf>
    <xf numFmtId="0" fontId="7" fillId="33" borderId="10" xfId="0" applyNumberFormat="1" applyFont="1" applyFill="1" applyBorder="1" applyAlignment="1" applyProtection="1">
      <alignment vertical="center"/>
      <protection/>
    </xf>
    <xf numFmtId="0" fontId="4" fillId="33" borderId="10" xfId="0" applyNumberFormat="1" applyFont="1" applyFill="1" applyBorder="1" applyAlignment="1" applyProtection="1">
      <alignment horizontal="right" vertical="center"/>
      <protection/>
    </xf>
    <xf numFmtId="0" fontId="0" fillId="33" borderId="0" xfId="0" applyFill="1" applyAlignment="1">
      <alignment/>
    </xf>
    <xf numFmtId="3" fontId="4" fillId="35" borderId="10" xfId="0" applyNumberFormat="1" applyFont="1" applyFill="1" applyBorder="1" applyAlignment="1" applyProtection="1">
      <alignment horizontal="right" vertical="center"/>
      <protection/>
    </xf>
    <xf numFmtId="3" fontId="4" fillId="35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3" fontId="4" fillId="36" borderId="10" xfId="0" applyNumberFormat="1" applyFont="1" applyFill="1" applyBorder="1" applyAlignment="1" applyProtection="1">
      <alignment horizontal="right" vertical="center"/>
      <protection/>
    </xf>
    <xf numFmtId="3" fontId="4" fillId="36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zoomScalePageLayoutView="0" workbookViewId="0" topLeftCell="A1">
      <selection activeCell="A1" sqref="A1"/>
    </sheetView>
  </sheetViews>
  <sheetFormatPr defaultColWidth="12.125" defaultRowHeight="16.5" customHeight="1"/>
  <cols>
    <col min="1" max="5" width="23.125" style="0" customWidth="1"/>
  </cols>
  <sheetData>
    <row r="1" spans="1:5" ht="19.5" customHeight="1">
      <c r="A1" s="1"/>
      <c r="B1" s="1"/>
      <c r="C1" s="1"/>
      <c r="D1" s="1"/>
      <c r="E1" s="1"/>
    </row>
    <row r="2" spans="1:5" ht="19.5" customHeight="1">
      <c r="A2" s="1"/>
      <c r="B2" s="1"/>
      <c r="C2" s="1"/>
      <c r="D2" s="1"/>
      <c r="E2" s="1"/>
    </row>
    <row r="3" spans="1:5" ht="19.5" customHeight="1">
      <c r="A3" s="1"/>
      <c r="B3" s="1"/>
      <c r="C3" s="1"/>
      <c r="D3" s="1"/>
      <c r="E3" s="1"/>
    </row>
    <row r="4" spans="1:5" ht="19.5" customHeight="1">
      <c r="A4" s="1"/>
      <c r="B4" s="1"/>
      <c r="C4" s="1"/>
      <c r="D4" s="1"/>
      <c r="E4" s="1"/>
    </row>
    <row r="5" spans="1:5" ht="19.5" customHeight="1">
      <c r="A5" s="1"/>
      <c r="B5" s="1"/>
      <c r="C5" s="1"/>
      <c r="D5" s="1"/>
      <c r="E5" s="1"/>
    </row>
    <row r="6" spans="1:5" ht="19.5" customHeight="1">
      <c r="A6" s="1"/>
      <c r="B6" s="1"/>
      <c r="C6" s="1"/>
      <c r="D6" s="1"/>
      <c r="E6" s="1"/>
    </row>
    <row r="7" spans="1:5" ht="19.5" customHeight="1">
      <c r="A7" s="1"/>
      <c r="B7" s="1"/>
      <c r="C7" s="1"/>
      <c r="D7" s="1"/>
      <c r="E7" s="1"/>
    </row>
    <row r="8" spans="1:5" ht="19.5" customHeight="1">
      <c r="A8" s="1"/>
      <c r="B8" s="1"/>
      <c r="C8" s="1"/>
      <c r="D8" s="1"/>
      <c r="E8" s="1"/>
    </row>
    <row r="9" spans="1:5" ht="46.5" customHeight="1">
      <c r="A9" s="17" t="s">
        <v>58</v>
      </c>
      <c r="B9" s="17"/>
      <c r="C9" s="17"/>
      <c r="D9" s="17"/>
      <c r="E9" s="17"/>
    </row>
    <row r="10" spans="1:5" ht="19.5" customHeight="1">
      <c r="A10" s="1"/>
      <c r="B10" s="1"/>
      <c r="C10" s="1"/>
      <c r="D10" s="1"/>
      <c r="E10" s="1"/>
    </row>
    <row r="11" spans="1:5" ht="19.5" customHeight="1">
      <c r="A11" s="1"/>
      <c r="B11" s="1"/>
      <c r="C11" s="1"/>
      <c r="D11" s="1"/>
      <c r="E11" s="1"/>
    </row>
    <row r="12" spans="1:5" ht="19.5" customHeight="1">
      <c r="A12" s="1"/>
      <c r="B12" s="1"/>
      <c r="C12" s="1"/>
      <c r="D12" s="1"/>
      <c r="E12" s="1"/>
    </row>
    <row r="13" spans="1:5" ht="19.5" customHeight="1">
      <c r="A13" s="1"/>
      <c r="B13" s="1"/>
      <c r="C13" s="1"/>
      <c r="D13" s="1"/>
      <c r="E13" s="1"/>
    </row>
    <row r="14" spans="1:5" ht="19.5" customHeight="1">
      <c r="A14" s="1"/>
      <c r="B14" s="1"/>
      <c r="C14" s="1"/>
      <c r="D14" s="1"/>
      <c r="E14" s="1"/>
    </row>
    <row r="15" spans="1:5" ht="19.5" customHeight="1">
      <c r="A15" s="1"/>
      <c r="B15" s="1"/>
      <c r="C15" s="1"/>
      <c r="D15" s="1"/>
      <c r="E15" s="1"/>
    </row>
    <row r="16" spans="1:5" ht="19.5" customHeight="1">
      <c r="A16" s="1"/>
      <c r="B16" s="1"/>
      <c r="C16" s="1"/>
      <c r="D16" s="1"/>
      <c r="E16" s="1"/>
    </row>
    <row r="17" spans="1:5" ht="19.5" customHeight="1">
      <c r="A17" s="1"/>
      <c r="B17" s="1"/>
      <c r="C17" s="1"/>
      <c r="D17" s="1"/>
      <c r="E17" s="1"/>
    </row>
    <row r="18" spans="1:5" ht="19.5" customHeight="1">
      <c r="A18" s="1"/>
      <c r="B18" s="1"/>
      <c r="C18" s="1"/>
      <c r="D18" s="1"/>
      <c r="E18" s="1"/>
    </row>
    <row r="19" spans="1:5" ht="19.5" customHeight="1">
      <c r="A19" s="1"/>
      <c r="B19" s="1"/>
      <c r="C19" s="1"/>
      <c r="D19" s="1"/>
      <c r="E19" s="1"/>
    </row>
    <row r="20" spans="1:5" ht="19.5" customHeight="1">
      <c r="A20" s="1"/>
      <c r="B20" s="1"/>
      <c r="C20" s="1"/>
      <c r="D20" s="1"/>
      <c r="E20" s="1"/>
    </row>
  </sheetData>
  <sheetProtection/>
  <mergeCells count="1">
    <mergeCell ref="A9:E9"/>
  </mergeCells>
  <printOptions gridLines="1"/>
  <pageMargins left="0.75" right="0.75" top="1" bottom="1" header="0" footer="0"/>
  <pageSetup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0"/>
  <sheetViews>
    <sheetView showGridLines="0" showZeros="0" zoomScalePageLayoutView="0" workbookViewId="0" topLeftCell="A1">
      <selection activeCell="A1" sqref="A1:C1"/>
    </sheetView>
  </sheetViews>
  <sheetFormatPr defaultColWidth="12.125" defaultRowHeight="15" customHeight="1"/>
  <cols>
    <col min="1" max="1" width="10.75390625" style="0" customWidth="1"/>
    <col min="2" max="2" width="59.00390625" style="0" customWidth="1"/>
    <col min="3" max="3" width="22.50390625" style="0" customWidth="1"/>
  </cols>
  <sheetData>
    <row r="1" spans="1:3" ht="40.5" customHeight="1">
      <c r="A1" s="18" t="s">
        <v>345</v>
      </c>
      <c r="B1" s="18"/>
      <c r="C1" s="18"/>
    </row>
    <row r="2" spans="1:3" ht="16.5" customHeight="1">
      <c r="A2" s="13"/>
      <c r="B2" s="13"/>
      <c r="C2" s="14" t="s">
        <v>259</v>
      </c>
    </row>
    <row r="3" spans="1:3" ht="16.5" customHeight="1">
      <c r="A3" s="13"/>
      <c r="B3" s="13"/>
      <c r="C3" s="14" t="s">
        <v>363</v>
      </c>
    </row>
    <row r="4" spans="1:3" ht="16.5" customHeight="1">
      <c r="A4" s="4" t="s">
        <v>403</v>
      </c>
      <c r="B4" s="4" t="s">
        <v>106</v>
      </c>
      <c r="C4" s="4" t="s">
        <v>206</v>
      </c>
    </row>
    <row r="5" spans="1:3" ht="16.5" customHeight="1">
      <c r="A5" s="5"/>
      <c r="B5" s="4" t="s">
        <v>186</v>
      </c>
      <c r="C5" s="10">
        <f>SUM(C6,C57)</f>
        <v>12062</v>
      </c>
    </row>
    <row r="6" spans="1:3" ht="16.5" customHeight="1">
      <c r="A6" s="2">
        <v>10301</v>
      </c>
      <c r="B6" s="7" t="s">
        <v>31</v>
      </c>
      <c r="C6" s="10">
        <f>SUM(C7,C10:C18,C24:C25,C28:C31,C34:C36,C40:C44,C47:C48,C56)</f>
        <v>12062</v>
      </c>
    </row>
    <row r="7" spans="1:3" ht="16.5" customHeight="1">
      <c r="A7" s="2">
        <v>1030102</v>
      </c>
      <c r="B7" s="7" t="s">
        <v>25</v>
      </c>
      <c r="C7" s="10">
        <f>SUM(C8:C9)</f>
        <v>0</v>
      </c>
    </row>
    <row r="8" spans="1:3" ht="16.5" customHeight="1">
      <c r="A8" s="2">
        <v>103010201</v>
      </c>
      <c r="B8" s="6" t="s">
        <v>36</v>
      </c>
      <c r="C8" s="3">
        <v>0</v>
      </c>
    </row>
    <row r="9" spans="1:3" ht="16.5" customHeight="1">
      <c r="A9" s="2">
        <v>103010202</v>
      </c>
      <c r="B9" s="6" t="s">
        <v>383</v>
      </c>
      <c r="C9" s="3">
        <v>0</v>
      </c>
    </row>
    <row r="10" spans="1:3" ht="16.5" customHeight="1">
      <c r="A10" s="2">
        <v>1030106</v>
      </c>
      <c r="B10" s="7" t="s">
        <v>356</v>
      </c>
      <c r="C10" s="3">
        <v>0</v>
      </c>
    </row>
    <row r="11" spans="1:3" ht="16.5" customHeight="1">
      <c r="A11" s="2">
        <v>1030110</v>
      </c>
      <c r="B11" s="7" t="s">
        <v>45</v>
      </c>
      <c r="C11" s="3">
        <v>0</v>
      </c>
    </row>
    <row r="12" spans="1:3" ht="16.5" customHeight="1">
      <c r="A12" s="2">
        <v>1030112</v>
      </c>
      <c r="B12" s="7" t="s">
        <v>150</v>
      </c>
      <c r="C12" s="3">
        <v>0</v>
      </c>
    </row>
    <row r="13" spans="1:3" ht="16.5" customHeight="1">
      <c r="A13" s="2">
        <v>1030115</v>
      </c>
      <c r="B13" s="7" t="s">
        <v>72</v>
      </c>
      <c r="C13" s="3">
        <v>0</v>
      </c>
    </row>
    <row r="14" spans="1:3" ht="16.5" customHeight="1">
      <c r="A14" s="2">
        <v>1030121</v>
      </c>
      <c r="B14" s="7" t="s">
        <v>335</v>
      </c>
      <c r="C14" s="3">
        <v>0</v>
      </c>
    </row>
    <row r="15" spans="1:3" ht="16.5" customHeight="1">
      <c r="A15" s="2">
        <v>1030129</v>
      </c>
      <c r="B15" s="7" t="s">
        <v>379</v>
      </c>
      <c r="C15" s="3">
        <v>0</v>
      </c>
    </row>
    <row r="16" spans="1:3" ht="16.5" customHeight="1">
      <c r="A16" s="2">
        <v>1030146</v>
      </c>
      <c r="B16" s="7" t="s">
        <v>287</v>
      </c>
      <c r="C16" s="3">
        <v>1220</v>
      </c>
    </row>
    <row r="17" spans="1:3" ht="16.5" customHeight="1">
      <c r="A17" s="2">
        <v>1030147</v>
      </c>
      <c r="B17" s="7" t="s">
        <v>94</v>
      </c>
      <c r="C17" s="3">
        <v>66</v>
      </c>
    </row>
    <row r="18" spans="1:3" ht="16.5" customHeight="1">
      <c r="A18" s="2">
        <v>1030148</v>
      </c>
      <c r="B18" s="7" t="s">
        <v>369</v>
      </c>
      <c r="C18" s="10">
        <f>SUM(C19:C23)</f>
        <v>10776</v>
      </c>
    </row>
    <row r="19" spans="1:3" ht="16.5" customHeight="1">
      <c r="A19" s="2">
        <v>103014801</v>
      </c>
      <c r="B19" s="6" t="s">
        <v>309</v>
      </c>
      <c r="C19" s="3">
        <v>12167</v>
      </c>
    </row>
    <row r="20" spans="1:3" ht="16.5" customHeight="1">
      <c r="A20" s="2">
        <v>103014802</v>
      </c>
      <c r="B20" s="6" t="s">
        <v>164</v>
      </c>
      <c r="C20" s="3">
        <v>0</v>
      </c>
    </row>
    <row r="21" spans="1:3" ht="16.5" customHeight="1">
      <c r="A21" s="2">
        <v>103014803</v>
      </c>
      <c r="B21" s="6" t="s">
        <v>100</v>
      </c>
      <c r="C21" s="3">
        <v>8</v>
      </c>
    </row>
    <row r="22" spans="1:3" ht="16.5" customHeight="1">
      <c r="A22" s="2">
        <v>103014898</v>
      </c>
      <c r="B22" s="6" t="s">
        <v>173</v>
      </c>
      <c r="C22" s="3">
        <v>-1399</v>
      </c>
    </row>
    <row r="23" spans="1:3" ht="16.5" customHeight="1">
      <c r="A23" s="2">
        <v>103014899</v>
      </c>
      <c r="B23" s="6" t="s">
        <v>80</v>
      </c>
      <c r="C23" s="3">
        <v>0</v>
      </c>
    </row>
    <row r="24" spans="1:3" ht="16.5" customHeight="1">
      <c r="A24" s="2">
        <v>1030149</v>
      </c>
      <c r="B24" s="7" t="s">
        <v>402</v>
      </c>
      <c r="C24" s="3">
        <v>0</v>
      </c>
    </row>
    <row r="25" spans="1:3" ht="16.5" customHeight="1">
      <c r="A25" s="2">
        <v>1030150</v>
      </c>
      <c r="B25" s="7" t="s">
        <v>147</v>
      </c>
      <c r="C25" s="10">
        <f>SUM(C26:C27)</f>
        <v>0</v>
      </c>
    </row>
    <row r="26" spans="1:3" ht="16.5" customHeight="1">
      <c r="A26" s="2">
        <v>103015001</v>
      </c>
      <c r="B26" s="6" t="s">
        <v>276</v>
      </c>
      <c r="C26" s="3">
        <v>0</v>
      </c>
    </row>
    <row r="27" spans="1:3" ht="16.5" customHeight="1">
      <c r="A27" s="2">
        <v>103015002</v>
      </c>
      <c r="B27" s="6" t="s">
        <v>361</v>
      </c>
      <c r="C27" s="3">
        <v>0</v>
      </c>
    </row>
    <row r="28" spans="1:3" ht="16.5" customHeight="1">
      <c r="A28" s="2">
        <v>1030152</v>
      </c>
      <c r="B28" s="7" t="s">
        <v>278</v>
      </c>
      <c r="C28" s="3">
        <v>0</v>
      </c>
    </row>
    <row r="29" spans="1:3" ht="16.5" customHeight="1">
      <c r="A29" s="2">
        <v>1030153</v>
      </c>
      <c r="B29" s="7" t="s">
        <v>35</v>
      </c>
      <c r="C29" s="3">
        <v>0</v>
      </c>
    </row>
    <row r="30" spans="1:3" ht="16.5" customHeight="1">
      <c r="A30" s="2">
        <v>1030154</v>
      </c>
      <c r="B30" s="7" t="s">
        <v>240</v>
      </c>
      <c r="C30" s="3">
        <v>0</v>
      </c>
    </row>
    <row r="31" spans="1:3" ht="16.5" customHeight="1">
      <c r="A31" s="2">
        <v>1030155</v>
      </c>
      <c r="B31" s="7" t="s">
        <v>326</v>
      </c>
      <c r="C31" s="10">
        <f>SUM(C32:C33)</f>
        <v>0</v>
      </c>
    </row>
    <row r="32" spans="1:3" ht="16.5" customHeight="1">
      <c r="A32" s="2">
        <v>103015501</v>
      </c>
      <c r="B32" s="6" t="s">
        <v>303</v>
      </c>
      <c r="C32" s="3">
        <v>0</v>
      </c>
    </row>
    <row r="33" spans="1:3" ht="16.5" customHeight="1">
      <c r="A33" s="2">
        <v>103015502</v>
      </c>
      <c r="B33" s="6" t="s">
        <v>318</v>
      </c>
      <c r="C33" s="3">
        <v>0</v>
      </c>
    </row>
    <row r="34" spans="1:3" ht="16.5" customHeight="1">
      <c r="A34" s="2">
        <v>1030156</v>
      </c>
      <c r="B34" s="7" t="s">
        <v>209</v>
      </c>
      <c r="C34" s="3">
        <v>0</v>
      </c>
    </row>
    <row r="35" spans="1:3" ht="16.5" customHeight="1">
      <c r="A35" s="2">
        <v>1030157</v>
      </c>
      <c r="B35" s="7" t="s">
        <v>289</v>
      </c>
      <c r="C35" s="3">
        <v>0</v>
      </c>
    </row>
    <row r="36" spans="1:3" ht="16.5" customHeight="1">
      <c r="A36" s="2">
        <v>1030158</v>
      </c>
      <c r="B36" s="7" t="s">
        <v>302</v>
      </c>
      <c r="C36" s="10">
        <f>SUM(C37:C39)</f>
        <v>0</v>
      </c>
    </row>
    <row r="37" spans="1:3" ht="16.5" customHeight="1">
      <c r="A37" s="2">
        <v>103015801</v>
      </c>
      <c r="B37" s="6" t="s">
        <v>85</v>
      </c>
      <c r="C37" s="3">
        <v>0</v>
      </c>
    </row>
    <row r="38" spans="1:3" ht="16.5" customHeight="1">
      <c r="A38" s="2">
        <v>103015802</v>
      </c>
      <c r="B38" s="6" t="s">
        <v>288</v>
      </c>
      <c r="C38" s="3">
        <v>0</v>
      </c>
    </row>
    <row r="39" spans="1:3" ht="16.5" customHeight="1">
      <c r="A39" s="2">
        <v>103015803</v>
      </c>
      <c r="B39" s="6" t="s">
        <v>37</v>
      </c>
      <c r="C39" s="3">
        <v>0</v>
      </c>
    </row>
    <row r="40" spans="1:3" ht="16.5" customHeight="1">
      <c r="A40" s="2">
        <v>1030159</v>
      </c>
      <c r="B40" s="7" t="s">
        <v>311</v>
      </c>
      <c r="C40" s="3">
        <v>0</v>
      </c>
    </row>
    <row r="41" spans="1:3" ht="16.5" customHeight="1">
      <c r="A41" s="2">
        <v>1030166</v>
      </c>
      <c r="B41" s="7" t="s">
        <v>96</v>
      </c>
      <c r="C41" s="3">
        <v>0</v>
      </c>
    </row>
    <row r="42" spans="1:3" ht="16.5" customHeight="1">
      <c r="A42" s="2">
        <v>1030168</v>
      </c>
      <c r="B42" s="7" t="s">
        <v>315</v>
      </c>
      <c r="C42" s="3">
        <v>0</v>
      </c>
    </row>
    <row r="43" spans="1:3" ht="16.5" customHeight="1">
      <c r="A43" s="2">
        <v>1030171</v>
      </c>
      <c r="B43" s="7" t="s">
        <v>88</v>
      </c>
      <c r="C43" s="3">
        <v>0</v>
      </c>
    </row>
    <row r="44" spans="1:3" ht="16.5" customHeight="1">
      <c r="A44" s="2">
        <v>1030175</v>
      </c>
      <c r="B44" s="7" t="s">
        <v>48</v>
      </c>
      <c r="C44" s="10">
        <f>SUM(C45:C46)</f>
        <v>0</v>
      </c>
    </row>
    <row r="45" spans="1:3" ht="16.5" customHeight="1">
      <c r="A45" s="2">
        <v>103017501</v>
      </c>
      <c r="B45" s="6" t="s">
        <v>308</v>
      </c>
      <c r="C45" s="3">
        <v>0</v>
      </c>
    </row>
    <row r="46" spans="1:3" ht="16.5" customHeight="1">
      <c r="A46" s="2">
        <v>103017502</v>
      </c>
      <c r="B46" s="6" t="s">
        <v>109</v>
      </c>
      <c r="C46" s="3">
        <v>0</v>
      </c>
    </row>
    <row r="47" spans="1:3" ht="16.5" customHeight="1">
      <c r="A47" s="2">
        <v>1030178</v>
      </c>
      <c r="B47" s="7" t="s">
        <v>266</v>
      </c>
      <c r="C47" s="3">
        <v>0</v>
      </c>
    </row>
    <row r="48" spans="1:3" ht="16.5" customHeight="1">
      <c r="A48" s="2">
        <v>1030180</v>
      </c>
      <c r="B48" s="7" t="s">
        <v>175</v>
      </c>
      <c r="C48" s="10">
        <f>SUM(C49:C55)</f>
        <v>0</v>
      </c>
    </row>
    <row r="49" spans="1:3" ht="16.5" customHeight="1">
      <c r="A49" s="2">
        <v>103018001</v>
      </c>
      <c r="B49" s="6" t="s">
        <v>135</v>
      </c>
      <c r="C49" s="3">
        <v>0</v>
      </c>
    </row>
    <row r="50" spans="1:3" ht="16.5" customHeight="1">
      <c r="A50" s="2">
        <v>103018002</v>
      </c>
      <c r="B50" s="6" t="s">
        <v>21</v>
      </c>
      <c r="C50" s="3">
        <v>0</v>
      </c>
    </row>
    <row r="51" spans="1:3" ht="16.5" customHeight="1">
      <c r="A51" s="2">
        <v>103018003</v>
      </c>
      <c r="B51" s="6" t="s">
        <v>392</v>
      </c>
      <c r="C51" s="3">
        <v>0</v>
      </c>
    </row>
    <row r="52" spans="1:3" ht="16.5" customHeight="1">
      <c r="A52" s="2">
        <v>103018004</v>
      </c>
      <c r="B52" s="6" t="s">
        <v>293</v>
      </c>
      <c r="C52" s="3">
        <v>0</v>
      </c>
    </row>
    <row r="53" spans="1:3" ht="16.5" customHeight="1">
      <c r="A53" s="2">
        <v>103018005</v>
      </c>
      <c r="B53" s="6" t="s">
        <v>255</v>
      </c>
      <c r="C53" s="3">
        <v>0</v>
      </c>
    </row>
    <row r="54" spans="1:3" ht="16.5" customHeight="1">
      <c r="A54" s="2">
        <v>103018006</v>
      </c>
      <c r="B54" s="6" t="s">
        <v>268</v>
      </c>
      <c r="C54" s="3">
        <v>0</v>
      </c>
    </row>
    <row r="55" spans="1:3" ht="16.5" customHeight="1">
      <c r="A55" s="2">
        <v>103018007</v>
      </c>
      <c r="B55" s="6" t="s">
        <v>182</v>
      </c>
      <c r="C55" s="3">
        <v>0</v>
      </c>
    </row>
    <row r="56" spans="1:3" ht="16.5" customHeight="1">
      <c r="A56" s="2">
        <v>1030199</v>
      </c>
      <c r="B56" s="7" t="s">
        <v>124</v>
      </c>
      <c r="C56" s="3">
        <v>0</v>
      </c>
    </row>
    <row r="57" spans="1:3" ht="16.5" customHeight="1">
      <c r="A57" s="2">
        <v>10310</v>
      </c>
      <c r="B57" s="7" t="s">
        <v>174</v>
      </c>
      <c r="C57" s="10">
        <f>SUM(C58:C60)</f>
        <v>0</v>
      </c>
    </row>
    <row r="58" spans="1:3" ht="16.5" customHeight="1">
      <c r="A58" s="2">
        <v>1031001</v>
      </c>
      <c r="B58" s="7" t="s">
        <v>132</v>
      </c>
      <c r="C58" s="3">
        <v>0</v>
      </c>
    </row>
    <row r="59" spans="1:3" ht="16.5" customHeight="1">
      <c r="A59" s="2">
        <v>1031002</v>
      </c>
      <c r="B59" s="7" t="s">
        <v>60</v>
      </c>
      <c r="C59" s="3">
        <v>0</v>
      </c>
    </row>
    <row r="60" spans="1:3" ht="16.5" customHeight="1">
      <c r="A60" s="2">
        <v>1031098</v>
      </c>
      <c r="B60" s="7" t="s">
        <v>155</v>
      </c>
      <c r="C60" s="3">
        <v>0</v>
      </c>
    </row>
  </sheetData>
  <sheetProtection/>
  <mergeCells count="1">
    <mergeCell ref="A1:C1"/>
  </mergeCells>
  <printOptions gridLines="1"/>
  <pageMargins left="0.75" right="0.75" top="1" bottom="1" header="0" footer="0"/>
  <pageSetup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02"/>
  <sheetViews>
    <sheetView showGridLines="0" showZeros="0" zoomScalePageLayoutView="0" workbookViewId="0" topLeftCell="A1">
      <selection activeCell="A1" sqref="A1:C1"/>
    </sheetView>
  </sheetViews>
  <sheetFormatPr defaultColWidth="12.125" defaultRowHeight="15" customHeight="1"/>
  <cols>
    <col min="1" max="1" width="9.50390625" style="0" customWidth="1"/>
    <col min="2" max="2" width="59.00390625" style="0" customWidth="1"/>
    <col min="3" max="3" width="22.50390625" style="0" customWidth="1"/>
  </cols>
  <sheetData>
    <row r="1" spans="1:3" ht="44.25" customHeight="1">
      <c r="A1" s="18" t="s">
        <v>123</v>
      </c>
      <c r="B1" s="18"/>
      <c r="C1" s="18"/>
    </row>
    <row r="2" spans="1:3" ht="16.5" customHeight="1">
      <c r="A2" s="13"/>
      <c r="B2" s="13"/>
      <c r="C2" s="14" t="s">
        <v>391</v>
      </c>
    </row>
    <row r="3" spans="1:3" ht="16.5" customHeight="1">
      <c r="A3" s="13"/>
      <c r="B3" s="13"/>
      <c r="C3" s="14" t="s">
        <v>363</v>
      </c>
    </row>
    <row r="4" spans="1:3" ht="16.5" customHeight="1">
      <c r="A4" s="4" t="s">
        <v>403</v>
      </c>
      <c r="B4" s="4" t="s">
        <v>106</v>
      </c>
      <c r="C4" s="4" t="s">
        <v>206</v>
      </c>
    </row>
    <row r="5" spans="1:3" ht="16.5" customHeight="1">
      <c r="A5" s="5"/>
      <c r="B5" s="4" t="s">
        <v>368</v>
      </c>
      <c r="C5" s="10">
        <f>SUM(C6,C14,C20,C29,C40,C69,C85,C126,C131,C138,C142,C165,C184)</f>
        <v>18873</v>
      </c>
    </row>
    <row r="6" spans="1:3" ht="16.5" customHeight="1">
      <c r="A6" s="2">
        <v>206</v>
      </c>
      <c r="B6" s="7" t="s">
        <v>110</v>
      </c>
      <c r="C6" s="10">
        <f>SUM(C7)</f>
        <v>0</v>
      </c>
    </row>
    <row r="7" spans="1:3" ht="16.5" customHeight="1">
      <c r="A7" s="2">
        <v>20610</v>
      </c>
      <c r="B7" s="7" t="s">
        <v>329</v>
      </c>
      <c r="C7" s="10">
        <f>SUM(C8:C13)</f>
        <v>0</v>
      </c>
    </row>
    <row r="8" spans="1:3" ht="16.5" customHeight="1">
      <c r="A8" s="2">
        <v>2061001</v>
      </c>
      <c r="B8" s="6" t="s">
        <v>322</v>
      </c>
      <c r="C8" s="3">
        <v>0</v>
      </c>
    </row>
    <row r="9" spans="1:3" ht="16.5" customHeight="1">
      <c r="A9" s="2">
        <v>2061002</v>
      </c>
      <c r="B9" s="6" t="s">
        <v>221</v>
      </c>
      <c r="C9" s="3">
        <v>0</v>
      </c>
    </row>
    <row r="10" spans="1:3" ht="16.5" customHeight="1">
      <c r="A10" s="2">
        <v>2061003</v>
      </c>
      <c r="B10" s="6" t="s">
        <v>10</v>
      </c>
      <c r="C10" s="3">
        <v>0</v>
      </c>
    </row>
    <row r="11" spans="1:3" ht="16.5" customHeight="1">
      <c r="A11" s="2">
        <v>2061004</v>
      </c>
      <c r="B11" s="6" t="s">
        <v>301</v>
      </c>
      <c r="C11" s="3">
        <v>0</v>
      </c>
    </row>
    <row r="12" spans="1:3" ht="16.5" customHeight="1">
      <c r="A12" s="2">
        <v>2061005</v>
      </c>
      <c r="B12" s="6" t="s">
        <v>344</v>
      </c>
      <c r="C12" s="3">
        <v>0</v>
      </c>
    </row>
    <row r="13" spans="1:3" ht="16.5" customHeight="1">
      <c r="A13" s="2">
        <v>2061099</v>
      </c>
      <c r="B13" s="6" t="s">
        <v>357</v>
      </c>
      <c r="C13" s="3">
        <v>0</v>
      </c>
    </row>
    <row r="14" spans="1:3" ht="16.5" customHeight="1">
      <c r="A14" s="2">
        <v>207</v>
      </c>
      <c r="B14" s="7" t="s">
        <v>210</v>
      </c>
      <c r="C14" s="10">
        <f>C15</f>
        <v>0</v>
      </c>
    </row>
    <row r="15" spans="1:3" ht="16.5" customHeight="1">
      <c r="A15" s="2">
        <v>20707</v>
      </c>
      <c r="B15" s="7" t="s">
        <v>18</v>
      </c>
      <c r="C15" s="10">
        <f>SUM(C16:C19)</f>
        <v>0</v>
      </c>
    </row>
    <row r="16" spans="1:3" ht="16.5" customHeight="1">
      <c r="A16" s="2">
        <v>2070701</v>
      </c>
      <c r="B16" s="6" t="s">
        <v>191</v>
      </c>
      <c r="C16" s="3">
        <v>0</v>
      </c>
    </row>
    <row r="17" spans="1:3" ht="16.5" customHeight="1">
      <c r="A17" s="2">
        <v>2070702</v>
      </c>
      <c r="B17" s="6" t="s">
        <v>352</v>
      </c>
      <c r="C17" s="3">
        <v>0</v>
      </c>
    </row>
    <row r="18" spans="1:3" ht="16.5" customHeight="1">
      <c r="A18" s="2">
        <v>2070703</v>
      </c>
      <c r="B18" s="6" t="s">
        <v>313</v>
      </c>
      <c r="C18" s="3">
        <v>0</v>
      </c>
    </row>
    <row r="19" spans="1:3" ht="16.5" customHeight="1">
      <c r="A19" s="2">
        <v>2070799</v>
      </c>
      <c r="B19" s="6" t="s">
        <v>180</v>
      </c>
      <c r="C19" s="3">
        <v>0</v>
      </c>
    </row>
    <row r="20" spans="1:3" ht="16.5" customHeight="1">
      <c r="A20" s="2">
        <v>208</v>
      </c>
      <c r="B20" s="7" t="s">
        <v>263</v>
      </c>
      <c r="C20" s="10">
        <f>C21+C25</f>
        <v>59</v>
      </c>
    </row>
    <row r="21" spans="1:3" ht="16.5" customHeight="1">
      <c r="A21" s="2">
        <v>20822</v>
      </c>
      <c r="B21" s="7" t="s">
        <v>159</v>
      </c>
      <c r="C21" s="10">
        <f>SUM(C22:C24)</f>
        <v>59</v>
      </c>
    </row>
    <row r="22" spans="1:3" ht="16.5" customHeight="1">
      <c r="A22" s="2">
        <v>2082201</v>
      </c>
      <c r="B22" s="6" t="s">
        <v>328</v>
      </c>
      <c r="C22" s="3">
        <v>59</v>
      </c>
    </row>
    <row r="23" spans="1:3" ht="16.5" customHeight="1">
      <c r="A23" s="2">
        <v>2082202</v>
      </c>
      <c r="B23" s="6" t="s">
        <v>30</v>
      </c>
      <c r="C23" s="3">
        <v>0</v>
      </c>
    </row>
    <row r="24" spans="1:3" ht="16.5" customHeight="1">
      <c r="A24" s="2">
        <v>2082299</v>
      </c>
      <c r="B24" s="6" t="s">
        <v>152</v>
      </c>
      <c r="C24" s="3">
        <v>0</v>
      </c>
    </row>
    <row r="25" spans="1:3" ht="16.5" customHeight="1">
      <c r="A25" s="2">
        <v>20823</v>
      </c>
      <c r="B25" s="7" t="s">
        <v>325</v>
      </c>
      <c r="C25" s="10">
        <f>SUM(C26:C28)</f>
        <v>0</v>
      </c>
    </row>
    <row r="26" spans="1:3" ht="16.5" customHeight="1">
      <c r="A26" s="2">
        <v>2082301</v>
      </c>
      <c r="B26" s="6" t="s">
        <v>328</v>
      </c>
      <c r="C26" s="3">
        <v>0</v>
      </c>
    </row>
    <row r="27" spans="1:3" ht="16.5" customHeight="1">
      <c r="A27" s="2">
        <v>2082302</v>
      </c>
      <c r="B27" s="6" t="s">
        <v>30</v>
      </c>
      <c r="C27" s="3">
        <v>0</v>
      </c>
    </row>
    <row r="28" spans="1:3" ht="16.5" customHeight="1">
      <c r="A28" s="2">
        <v>2082399</v>
      </c>
      <c r="B28" s="6" t="s">
        <v>360</v>
      </c>
      <c r="C28" s="3">
        <v>0</v>
      </c>
    </row>
    <row r="29" spans="1:3" ht="16.5" customHeight="1">
      <c r="A29" s="2">
        <v>211</v>
      </c>
      <c r="B29" s="7" t="s">
        <v>156</v>
      </c>
      <c r="C29" s="10">
        <f>SUM(C30,C35)</f>
        <v>0</v>
      </c>
    </row>
    <row r="30" spans="1:3" ht="16.5" customHeight="1">
      <c r="A30" s="2">
        <v>21160</v>
      </c>
      <c r="B30" s="7" t="s">
        <v>129</v>
      </c>
      <c r="C30" s="10">
        <f>SUM(C31:C34)</f>
        <v>0</v>
      </c>
    </row>
    <row r="31" spans="1:3" ht="16.5" customHeight="1">
      <c r="A31" s="2">
        <v>2116001</v>
      </c>
      <c r="B31" s="6" t="s">
        <v>245</v>
      </c>
      <c r="C31" s="3">
        <v>0</v>
      </c>
    </row>
    <row r="32" spans="1:3" ht="16.5" customHeight="1">
      <c r="A32" s="2">
        <v>2116002</v>
      </c>
      <c r="B32" s="6" t="s">
        <v>17</v>
      </c>
      <c r="C32" s="3">
        <v>0</v>
      </c>
    </row>
    <row r="33" spans="1:3" ht="16.5" customHeight="1">
      <c r="A33" s="2">
        <v>2116003</v>
      </c>
      <c r="B33" s="6" t="s">
        <v>203</v>
      </c>
      <c r="C33" s="3">
        <v>0</v>
      </c>
    </row>
    <row r="34" spans="1:3" ht="16.5" customHeight="1">
      <c r="A34" s="2">
        <v>2116099</v>
      </c>
      <c r="B34" s="6" t="s">
        <v>321</v>
      </c>
      <c r="C34" s="3">
        <v>0</v>
      </c>
    </row>
    <row r="35" spans="1:3" ht="16.5" customHeight="1">
      <c r="A35" s="2">
        <v>21161</v>
      </c>
      <c r="B35" s="7" t="s">
        <v>275</v>
      </c>
      <c r="C35" s="10">
        <f>SUM(C36:C39)</f>
        <v>0</v>
      </c>
    </row>
    <row r="36" spans="1:3" ht="16.5" customHeight="1">
      <c r="A36" s="2">
        <v>2116101</v>
      </c>
      <c r="B36" s="6" t="s">
        <v>34</v>
      </c>
      <c r="C36" s="3">
        <v>0</v>
      </c>
    </row>
    <row r="37" spans="1:3" ht="16.5" customHeight="1">
      <c r="A37" s="2">
        <v>2116102</v>
      </c>
      <c r="B37" s="6" t="s">
        <v>149</v>
      </c>
      <c r="C37" s="3">
        <v>0</v>
      </c>
    </row>
    <row r="38" spans="1:3" ht="16.5" customHeight="1">
      <c r="A38" s="2">
        <v>2116103</v>
      </c>
      <c r="B38" s="6" t="s">
        <v>387</v>
      </c>
      <c r="C38" s="3">
        <v>0</v>
      </c>
    </row>
    <row r="39" spans="1:3" ht="16.5" customHeight="1">
      <c r="A39" s="2">
        <v>2116104</v>
      </c>
      <c r="B39" s="6" t="s">
        <v>265</v>
      </c>
      <c r="C39" s="3">
        <v>0</v>
      </c>
    </row>
    <row r="40" spans="1:3" ht="16.5" customHeight="1">
      <c r="A40" s="2">
        <v>212</v>
      </c>
      <c r="B40" s="7" t="s">
        <v>148</v>
      </c>
      <c r="C40" s="10">
        <f>SUM(C41,C54,C58:C59,C65)</f>
        <v>18681</v>
      </c>
    </row>
    <row r="41" spans="1:3" ht="16.5" customHeight="1">
      <c r="A41" s="2">
        <v>21208</v>
      </c>
      <c r="B41" s="7" t="s">
        <v>395</v>
      </c>
      <c r="C41" s="10">
        <f>SUM(C42:C53)</f>
        <v>18681</v>
      </c>
    </row>
    <row r="42" spans="1:3" ht="16.5" customHeight="1">
      <c r="A42" s="2">
        <v>2120801</v>
      </c>
      <c r="B42" s="6" t="s">
        <v>87</v>
      </c>
      <c r="C42" s="3">
        <v>18681</v>
      </c>
    </row>
    <row r="43" spans="1:3" ht="16.5" customHeight="1">
      <c r="A43" s="2">
        <v>2120802</v>
      </c>
      <c r="B43" s="6" t="s">
        <v>138</v>
      </c>
      <c r="C43" s="3">
        <v>0</v>
      </c>
    </row>
    <row r="44" spans="1:3" ht="16.5" customHeight="1">
      <c r="A44" s="2">
        <v>2120803</v>
      </c>
      <c r="B44" s="6" t="s">
        <v>74</v>
      </c>
      <c r="C44" s="3">
        <v>0</v>
      </c>
    </row>
    <row r="45" spans="1:3" ht="16.5" customHeight="1">
      <c r="A45" s="2">
        <v>2120804</v>
      </c>
      <c r="B45" s="6" t="s">
        <v>59</v>
      </c>
      <c r="C45" s="3">
        <v>0</v>
      </c>
    </row>
    <row r="46" spans="1:3" ht="16.5" customHeight="1">
      <c r="A46" s="2">
        <v>2120805</v>
      </c>
      <c r="B46" s="6" t="s">
        <v>262</v>
      </c>
      <c r="C46" s="3">
        <v>0</v>
      </c>
    </row>
    <row r="47" spans="1:3" ht="16.5" customHeight="1">
      <c r="A47" s="2">
        <v>2120806</v>
      </c>
      <c r="B47" s="6" t="s">
        <v>401</v>
      </c>
      <c r="C47" s="3">
        <v>0</v>
      </c>
    </row>
    <row r="48" spans="1:3" ht="16.5" customHeight="1">
      <c r="A48" s="2">
        <v>2120807</v>
      </c>
      <c r="B48" s="6" t="s">
        <v>115</v>
      </c>
      <c r="C48" s="3">
        <v>0</v>
      </c>
    </row>
    <row r="49" spans="1:3" ht="16.5" customHeight="1">
      <c r="A49" s="2">
        <v>2120809</v>
      </c>
      <c r="B49" s="6" t="s">
        <v>14</v>
      </c>
      <c r="C49" s="3">
        <v>0</v>
      </c>
    </row>
    <row r="50" spans="1:3" ht="16.5" customHeight="1">
      <c r="A50" s="2">
        <v>2120810</v>
      </c>
      <c r="B50" s="6" t="s">
        <v>406</v>
      </c>
      <c r="C50" s="3">
        <v>0</v>
      </c>
    </row>
    <row r="51" spans="1:3" ht="16.5" customHeight="1">
      <c r="A51" s="2">
        <v>2120811</v>
      </c>
      <c r="B51" s="6" t="s">
        <v>107</v>
      </c>
      <c r="C51" s="3">
        <v>0</v>
      </c>
    </row>
    <row r="52" spans="1:3" ht="16.5" customHeight="1">
      <c r="A52" s="2">
        <v>2120813</v>
      </c>
      <c r="B52" s="6" t="s">
        <v>195</v>
      </c>
      <c r="C52" s="3">
        <v>0</v>
      </c>
    </row>
    <row r="53" spans="1:3" ht="16.5" customHeight="1">
      <c r="A53" s="2">
        <v>2120899</v>
      </c>
      <c r="B53" s="6" t="s">
        <v>218</v>
      </c>
      <c r="C53" s="3">
        <v>0</v>
      </c>
    </row>
    <row r="54" spans="1:3" ht="16.5" customHeight="1">
      <c r="A54" s="2">
        <v>21210</v>
      </c>
      <c r="B54" s="7" t="s">
        <v>312</v>
      </c>
      <c r="C54" s="10">
        <f>SUM(C55:C57)</f>
        <v>0</v>
      </c>
    </row>
    <row r="55" spans="1:3" ht="16.5" customHeight="1">
      <c r="A55" s="2">
        <v>2121001</v>
      </c>
      <c r="B55" s="6" t="s">
        <v>87</v>
      </c>
      <c r="C55" s="3">
        <v>0</v>
      </c>
    </row>
    <row r="56" spans="1:3" ht="16.5" customHeight="1">
      <c r="A56" s="2">
        <v>2121002</v>
      </c>
      <c r="B56" s="6" t="s">
        <v>138</v>
      </c>
      <c r="C56" s="3">
        <v>0</v>
      </c>
    </row>
    <row r="57" spans="1:3" ht="16.5" customHeight="1">
      <c r="A57" s="2">
        <v>2121099</v>
      </c>
      <c r="B57" s="6" t="s">
        <v>63</v>
      </c>
      <c r="C57" s="3">
        <v>0</v>
      </c>
    </row>
    <row r="58" spans="1:3" ht="16.5" customHeight="1">
      <c r="A58" s="2">
        <v>21211</v>
      </c>
      <c r="B58" s="7" t="s">
        <v>390</v>
      </c>
      <c r="C58" s="3">
        <v>0</v>
      </c>
    </row>
    <row r="59" spans="1:3" ht="16.5" customHeight="1">
      <c r="A59" s="2">
        <v>21213</v>
      </c>
      <c r="B59" s="7" t="s">
        <v>167</v>
      </c>
      <c r="C59" s="10">
        <f>SUM(C60:C64)</f>
        <v>0</v>
      </c>
    </row>
    <row r="60" spans="1:3" ht="16.5" customHeight="1">
      <c r="A60" s="2">
        <v>2121301</v>
      </c>
      <c r="B60" s="6" t="s">
        <v>385</v>
      </c>
      <c r="C60" s="3">
        <v>0</v>
      </c>
    </row>
    <row r="61" spans="1:3" ht="16.5" customHeight="1">
      <c r="A61" s="2">
        <v>2121302</v>
      </c>
      <c r="B61" s="6" t="s">
        <v>42</v>
      </c>
      <c r="C61" s="3">
        <v>0</v>
      </c>
    </row>
    <row r="62" spans="1:3" ht="16.5" customHeight="1">
      <c r="A62" s="2">
        <v>2121303</v>
      </c>
      <c r="B62" s="6" t="s">
        <v>201</v>
      </c>
      <c r="C62" s="3">
        <v>0</v>
      </c>
    </row>
    <row r="63" spans="1:3" ht="16.5" customHeight="1">
      <c r="A63" s="2">
        <v>2121304</v>
      </c>
      <c r="B63" s="6" t="s">
        <v>122</v>
      </c>
      <c r="C63" s="3">
        <v>0</v>
      </c>
    </row>
    <row r="64" spans="1:3" ht="16.5" customHeight="1">
      <c r="A64" s="2">
        <v>2121399</v>
      </c>
      <c r="B64" s="6" t="s">
        <v>331</v>
      </c>
      <c r="C64" s="3">
        <v>0</v>
      </c>
    </row>
    <row r="65" spans="1:3" ht="16.5" customHeight="1">
      <c r="A65" s="2">
        <v>21214</v>
      </c>
      <c r="B65" s="7" t="s">
        <v>228</v>
      </c>
      <c r="C65" s="10">
        <f>SUM(C66:C68)</f>
        <v>0</v>
      </c>
    </row>
    <row r="66" spans="1:3" ht="16.5" customHeight="1">
      <c r="A66" s="2">
        <v>2121401</v>
      </c>
      <c r="B66" s="6" t="s">
        <v>99</v>
      </c>
      <c r="C66" s="3">
        <v>0</v>
      </c>
    </row>
    <row r="67" spans="1:3" ht="16.5" customHeight="1">
      <c r="A67" s="2">
        <v>2121402</v>
      </c>
      <c r="B67" s="6" t="s">
        <v>5</v>
      </c>
      <c r="C67" s="3">
        <v>0</v>
      </c>
    </row>
    <row r="68" spans="1:3" ht="16.5" customHeight="1">
      <c r="A68" s="2">
        <v>2121499</v>
      </c>
      <c r="B68" s="6" t="s">
        <v>130</v>
      </c>
      <c r="C68" s="3">
        <v>0</v>
      </c>
    </row>
    <row r="69" spans="1:3" ht="16.5" customHeight="1">
      <c r="A69" s="2">
        <v>213</v>
      </c>
      <c r="B69" s="7" t="s">
        <v>50</v>
      </c>
      <c r="C69" s="10">
        <f>SUM(C70,C75,C80)</f>
        <v>0</v>
      </c>
    </row>
    <row r="70" spans="1:3" ht="16.5" customHeight="1">
      <c r="A70" s="2">
        <v>21366</v>
      </c>
      <c r="B70" s="7" t="s">
        <v>46</v>
      </c>
      <c r="C70" s="10">
        <f>SUM(C71:C74)</f>
        <v>0</v>
      </c>
    </row>
    <row r="71" spans="1:3" ht="16.5" customHeight="1">
      <c r="A71" s="2">
        <v>2136601</v>
      </c>
      <c r="B71" s="6" t="s">
        <v>30</v>
      </c>
      <c r="C71" s="3">
        <v>0</v>
      </c>
    </row>
    <row r="72" spans="1:3" ht="16.5" customHeight="1">
      <c r="A72" s="2">
        <v>2136602</v>
      </c>
      <c r="B72" s="6" t="s">
        <v>257</v>
      </c>
      <c r="C72" s="3">
        <v>0</v>
      </c>
    </row>
    <row r="73" spans="1:3" ht="16.5" customHeight="1">
      <c r="A73" s="2">
        <v>2136603</v>
      </c>
      <c r="B73" s="6" t="s">
        <v>283</v>
      </c>
      <c r="C73" s="3">
        <v>0</v>
      </c>
    </row>
    <row r="74" spans="1:3" ht="16.5" customHeight="1">
      <c r="A74" s="2">
        <v>2136699</v>
      </c>
      <c r="B74" s="6" t="s">
        <v>378</v>
      </c>
      <c r="C74" s="3">
        <v>0</v>
      </c>
    </row>
    <row r="75" spans="1:3" ht="16.5" customHeight="1">
      <c r="A75" s="2">
        <v>21367</v>
      </c>
      <c r="B75" s="7" t="s">
        <v>53</v>
      </c>
      <c r="C75" s="10">
        <f>SUM(C76:C79)</f>
        <v>0</v>
      </c>
    </row>
    <row r="76" spans="1:3" ht="16.5" customHeight="1">
      <c r="A76" s="2">
        <v>2136701</v>
      </c>
      <c r="B76" s="6" t="s">
        <v>30</v>
      </c>
      <c r="C76" s="3">
        <v>0</v>
      </c>
    </row>
    <row r="77" spans="1:3" ht="16.5" customHeight="1">
      <c r="A77" s="2">
        <v>2136702</v>
      </c>
      <c r="B77" s="6" t="s">
        <v>257</v>
      </c>
      <c r="C77" s="3">
        <v>0</v>
      </c>
    </row>
    <row r="78" spans="1:3" ht="16.5" customHeight="1">
      <c r="A78" s="2">
        <v>2136703</v>
      </c>
      <c r="B78" s="6" t="s">
        <v>320</v>
      </c>
      <c r="C78" s="3">
        <v>0</v>
      </c>
    </row>
    <row r="79" spans="1:3" ht="16.5" customHeight="1">
      <c r="A79" s="2">
        <v>2136799</v>
      </c>
      <c r="B79" s="6" t="s">
        <v>71</v>
      </c>
      <c r="C79" s="3">
        <v>0</v>
      </c>
    </row>
    <row r="80" spans="1:3" ht="16.5" customHeight="1">
      <c r="A80" s="2">
        <v>21369</v>
      </c>
      <c r="B80" s="7" t="s">
        <v>179</v>
      </c>
      <c r="C80" s="10">
        <f>SUM(C81:C84)</f>
        <v>0</v>
      </c>
    </row>
    <row r="81" spans="1:3" ht="16.5" customHeight="1">
      <c r="A81" s="2">
        <v>2136901</v>
      </c>
      <c r="B81" s="6" t="s">
        <v>81</v>
      </c>
      <c r="C81" s="3">
        <v>0</v>
      </c>
    </row>
    <row r="82" spans="1:3" ht="16.5" customHeight="1">
      <c r="A82" s="2">
        <v>2136902</v>
      </c>
      <c r="B82" s="6" t="s">
        <v>76</v>
      </c>
      <c r="C82" s="3">
        <v>0</v>
      </c>
    </row>
    <row r="83" spans="1:3" ht="16.5" customHeight="1">
      <c r="A83" s="2">
        <v>2136903</v>
      </c>
      <c r="B83" s="6" t="s">
        <v>349</v>
      </c>
      <c r="C83" s="3">
        <v>0</v>
      </c>
    </row>
    <row r="84" spans="1:3" ht="16.5" customHeight="1">
      <c r="A84" s="2">
        <v>2136999</v>
      </c>
      <c r="B84" s="6" t="s">
        <v>168</v>
      </c>
      <c r="C84" s="3">
        <v>0</v>
      </c>
    </row>
    <row r="85" spans="1:3" ht="16.5" customHeight="1">
      <c r="A85" s="2">
        <v>214</v>
      </c>
      <c r="B85" s="7" t="s">
        <v>338</v>
      </c>
      <c r="C85" s="10">
        <f>SUM(C86,C91,C96,C101,C110,C117)</f>
        <v>0</v>
      </c>
    </row>
    <row r="86" spans="1:3" ht="16.5" customHeight="1">
      <c r="A86" s="2">
        <v>21460</v>
      </c>
      <c r="B86" s="7" t="s">
        <v>217</v>
      </c>
      <c r="C86" s="10">
        <f>SUM(C87:C90)</f>
        <v>0</v>
      </c>
    </row>
    <row r="87" spans="1:3" ht="16.5" customHeight="1">
      <c r="A87" s="2">
        <v>2146001</v>
      </c>
      <c r="B87" s="6" t="s">
        <v>40</v>
      </c>
      <c r="C87" s="3">
        <v>0</v>
      </c>
    </row>
    <row r="88" spans="1:3" ht="16.5" customHeight="1">
      <c r="A88" s="2">
        <v>2146002</v>
      </c>
      <c r="B88" s="6" t="s">
        <v>199</v>
      </c>
      <c r="C88" s="3">
        <v>0</v>
      </c>
    </row>
    <row r="89" spans="1:3" ht="16.5" customHeight="1">
      <c r="A89" s="2">
        <v>2146003</v>
      </c>
      <c r="B89" s="6" t="s">
        <v>93</v>
      </c>
      <c r="C89" s="3">
        <v>0</v>
      </c>
    </row>
    <row r="90" spans="1:3" ht="16.5" customHeight="1">
      <c r="A90" s="2">
        <v>2146099</v>
      </c>
      <c r="B90" s="6" t="s">
        <v>367</v>
      </c>
      <c r="C90" s="3">
        <v>0</v>
      </c>
    </row>
    <row r="91" spans="1:3" ht="16.5" customHeight="1">
      <c r="A91" s="2">
        <v>21462</v>
      </c>
      <c r="B91" s="7" t="s">
        <v>286</v>
      </c>
      <c r="C91" s="10">
        <f>SUM(C92:C95)</f>
        <v>0</v>
      </c>
    </row>
    <row r="92" spans="1:3" ht="16.5" customHeight="1">
      <c r="A92" s="2">
        <v>2146201</v>
      </c>
      <c r="B92" s="6" t="s">
        <v>93</v>
      </c>
      <c r="C92" s="3">
        <v>0</v>
      </c>
    </row>
    <row r="93" spans="1:3" ht="16.5" customHeight="1">
      <c r="A93" s="2">
        <v>2146202</v>
      </c>
      <c r="B93" s="6" t="s">
        <v>272</v>
      </c>
      <c r="C93" s="3">
        <v>0</v>
      </c>
    </row>
    <row r="94" spans="1:3" ht="16.5" customHeight="1">
      <c r="A94" s="2">
        <v>2146203</v>
      </c>
      <c r="B94" s="6" t="s">
        <v>11</v>
      </c>
      <c r="C94" s="3">
        <v>0</v>
      </c>
    </row>
    <row r="95" spans="1:3" ht="16.5" customHeight="1">
      <c r="A95" s="2">
        <v>2146299</v>
      </c>
      <c r="B95" s="6" t="s">
        <v>91</v>
      </c>
      <c r="C95" s="3">
        <v>0</v>
      </c>
    </row>
    <row r="96" spans="1:3" ht="16.5" customHeight="1">
      <c r="A96" s="2">
        <v>21463</v>
      </c>
      <c r="B96" s="7" t="s">
        <v>104</v>
      </c>
      <c r="C96" s="10">
        <f>SUM(C97:C100)</f>
        <v>0</v>
      </c>
    </row>
    <row r="97" spans="1:3" ht="16.5" customHeight="1">
      <c r="A97" s="2">
        <v>2146301</v>
      </c>
      <c r="B97" s="6" t="s">
        <v>139</v>
      </c>
      <c r="C97" s="3">
        <v>0</v>
      </c>
    </row>
    <row r="98" spans="1:3" ht="16.5" customHeight="1">
      <c r="A98" s="2">
        <v>2146302</v>
      </c>
      <c r="B98" s="6" t="s">
        <v>348</v>
      </c>
      <c r="C98" s="3">
        <v>0</v>
      </c>
    </row>
    <row r="99" spans="1:3" ht="16.5" customHeight="1">
      <c r="A99" s="2">
        <v>2146303</v>
      </c>
      <c r="B99" s="6" t="s">
        <v>113</v>
      </c>
      <c r="C99" s="3">
        <v>0</v>
      </c>
    </row>
    <row r="100" spans="1:3" ht="16.5" customHeight="1">
      <c r="A100" s="2">
        <v>2146399</v>
      </c>
      <c r="B100" s="6" t="s">
        <v>373</v>
      </c>
      <c r="C100" s="3">
        <v>0</v>
      </c>
    </row>
    <row r="101" spans="1:3" ht="16.5" customHeight="1">
      <c r="A101" s="2">
        <v>21464</v>
      </c>
      <c r="B101" s="7" t="s">
        <v>166</v>
      </c>
      <c r="C101" s="10">
        <f>SUM(C102:C109)</f>
        <v>0</v>
      </c>
    </row>
    <row r="102" spans="1:3" ht="16.5" customHeight="1">
      <c r="A102" s="2">
        <v>2146401</v>
      </c>
      <c r="B102" s="6" t="s">
        <v>236</v>
      </c>
      <c r="C102" s="3">
        <v>0</v>
      </c>
    </row>
    <row r="103" spans="1:3" ht="16.5" customHeight="1">
      <c r="A103" s="2">
        <v>2146402</v>
      </c>
      <c r="B103" s="6" t="s">
        <v>300</v>
      </c>
      <c r="C103" s="3">
        <v>0</v>
      </c>
    </row>
    <row r="104" spans="1:3" ht="16.5" customHeight="1">
      <c r="A104" s="2">
        <v>2146403</v>
      </c>
      <c r="B104" s="6" t="s">
        <v>377</v>
      </c>
      <c r="C104" s="3">
        <v>0</v>
      </c>
    </row>
    <row r="105" spans="1:3" ht="16.5" customHeight="1">
      <c r="A105" s="2">
        <v>2146404</v>
      </c>
      <c r="B105" s="6" t="s">
        <v>234</v>
      </c>
      <c r="C105" s="3">
        <v>0</v>
      </c>
    </row>
    <row r="106" spans="1:3" ht="16.5" customHeight="1">
      <c r="A106" s="2">
        <v>2146405</v>
      </c>
      <c r="B106" s="6" t="s">
        <v>382</v>
      </c>
      <c r="C106" s="3">
        <v>0</v>
      </c>
    </row>
    <row r="107" spans="1:3" ht="16.5" customHeight="1">
      <c r="A107" s="2">
        <v>2146406</v>
      </c>
      <c r="B107" s="6" t="s">
        <v>222</v>
      </c>
      <c r="C107" s="3">
        <v>0</v>
      </c>
    </row>
    <row r="108" spans="1:3" ht="16.5" customHeight="1">
      <c r="A108" s="2">
        <v>2146407</v>
      </c>
      <c r="B108" s="6" t="s">
        <v>314</v>
      </c>
      <c r="C108" s="3">
        <v>0</v>
      </c>
    </row>
    <row r="109" spans="1:3" ht="16.5" customHeight="1">
      <c r="A109" s="2">
        <v>2146499</v>
      </c>
      <c r="B109" s="6" t="s">
        <v>355</v>
      </c>
      <c r="C109" s="3">
        <v>0</v>
      </c>
    </row>
    <row r="110" spans="1:3" ht="16.5" customHeight="1">
      <c r="A110" s="2">
        <v>21468</v>
      </c>
      <c r="B110" s="7" t="s">
        <v>267</v>
      </c>
      <c r="C110" s="10">
        <f>SUM(C111:C116)</f>
        <v>0</v>
      </c>
    </row>
    <row r="111" spans="1:3" ht="16.5" customHeight="1">
      <c r="A111" s="2">
        <v>2146801</v>
      </c>
      <c r="B111" s="6" t="s">
        <v>33</v>
      </c>
      <c r="C111" s="3">
        <v>0</v>
      </c>
    </row>
    <row r="112" spans="1:3" ht="16.5" customHeight="1">
      <c r="A112" s="2">
        <v>2146802</v>
      </c>
      <c r="B112" s="6" t="s">
        <v>29</v>
      </c>
      <c r="C112" s="3">
        <v>0</v>
      </c>
    </row>
    <row r="113" spans="1:3" ht="16.5" customHeight="1">
      <c r="A113" s="2">
        <v>2146803</v>
      </c>
      <c r="B113" s="6" t="s">
        <v>279</v>
      </c>
      <c r="C113" s="3">
        <v>0</v>
      </c>
    </row>
    <row r="114" spans="1:3" ht="16.5" customHeight="1">
      <c r="A114" s="2">
        <v>2146804</v>
      </c>
      <c r="B114" s="6" t="s">
        <v>79</v>
      </c>
      <c r="C114" s="3">
        <v>0</v>
      </c>
    </row>
    <row r="115" spans="1:3" ht="16.5" customHeight="1">
      <c r="A115" s="2">
        <v>2146805</v>
      </c>
      <c r="B115" s="6" t="s">
        <v>233</v>
      </c>
      <c r="C115" s="3">
        <v>0</v>
      </c>
    </row>
    <row r="116" spans="1:3" ht="16.5" customHeight="1">
      <c r="A116" s="2">
        <v>2146899</v>
      </c>
      <c r="B116" s="6" t="s">
        <v>158</v>
      </c>
      <c r="C116" s="3">
        <v>0</v>
      </c>
    </row>
    <row r="117" spans="1:3" ht="16.5" customHeight="1">
      <c r="A117" s="2">
        <v>21469</v>
      </c>
      <c r="B117" s="7" t="s">
        <v>212</v>
      </c>
      <c r="C117" s="10">
        <f>SUM(C118:C125)</f>
        <v>0</v>
      </c>
    </row>
    <row r="118" spans="1:3" ht="16.5" customHeight="1">
      <c r="A118" s="2">
        <v>2146901</v>
      </c>
      <c r="B118" s="6" t="s">
        <v>216</v>
      </c>
      <c r="C118" s="3">
        <v>0</v>
      </c>
    </row>
    <row r="119" spans="1:3" ht="16.5" customHeight="1">
      <c r="A119" s="2">
        <v>2146902</v>
      </c>
      <c r="B119" s="6" t="s">
        <v>243</v>
      </c>
      <c r="C119" s="3">
        <v>0</v>
      </c>
    </row>
    <row r="120" spans="1:3" ht="16.5" customHeight="1">
      <c r="A120" s="2">
        <v>2146903</v>
      </c>
      <c r="B120" s="6" t="s">
        <v>220</v>
      </c>
      <c r="C120" s="3">
        <v>0</v>
      </c>
    </row>
    <row r="121" spans="1:3" ht="16.5" customHeight="1">
      <c r="A121" s="2">
        <v>2146904</v>
      </c>
      <c r="B121" s="6" t="s">
        <v>244</v>
      </c>
      <c r="C121" s="3">
        <v>0</v>
      </c>
    </row>
    <row r="122" spans="1:3" ht="16.5" customHeight="1">
      <c r="A122" s="2">
        <v>2146906</v>
      </c>
      <c r="B122" s="6" t="s">
        <v>238</v>
      </c>
      <c r="C122" s="3">
        <v>0</v>
      </c>
    </row>
    <row r="123" spans="1:3" ht="16.5" customHeight="1">
      <c r="A123" s="2">
        <v>2146907</v>
      </c>
      <c r="B123" s="6" t="s">
        <v>405</v>
      </c>
      <c r="C123" s="3">
        <v>0</v>
      </c>
    </row>
    <row r="124" spans="1:3" ht="16.5" customHeight="1">
      <c r="A124" s="2">
        <v>2146908</v>
      </c>
      <c r="B124" s="6" t="s">
        <v>193</v>
      </c>
      <c r="C124" s="3">
        <v>0</v>
      </c>
    </row>
    <row r="125" spans="1:3" ht="16.5" customHeight="1">
      <c r="A125" s="2">
        <v>2146999</v>
      </c>
      <c r="B125" s="6" t="s">
        <v>44</v>
      </c>
      <c r="C125" s="3">
        <v>0</v>
      </c>
    </row>
    <row r="126" spans="1:3" ht="16.5" customHeight="1">
      <c r="A126" s="2">
        <v>215</v>
      </c>
      <c r="B126" s="7" t="s">
        <v>49</v>
      </c>
      <c r="C126" s="10">
        <f>C127</f>
        <v>0</v>
      </c>
    </row>
    <row r="127" spans="1:3" ht="16.5" customHeight="1">
      <c r="A127" s="2">
        <v>21562</v>
      </c>
      <c r="B127" s="7" t="s">
        <v>189</v>
      </c>
      <c r="C127" s="10">
        <f>SUM(C128:C130)</f>
        <v>0</v>
      </c>
    </row>
    <row r="128" spans="1:3" ht="16.5" customHeight="1">
      <c r="A128" s="2">
        <v>2156201</v>
      </c>
      <c r="B128" s="6" t="s">
        <v>197</v>
      </c>
      <c r="C128" s="3">
        <v>0</v>
      </c>
    </row>
    <row r="129" spans="1:3" ht="16.5" customHeight="1">
      <c r="A129" s="2">
        <v>2156202</v>
      </c>
      <c r="B129" s="6" t="s">
        <v>143</v>
      </c>
      <c r="C129" s="3">
        <v>0</v>
      </c>
    </row>
    <row r="130" spans="1:3" ht="16.5" customHeight="1">
      <c r="A130" s="2">
        <v>2156299</v>
      </c>
      <c r="B130" s="6" t="s">
        <v>24</v>
      </c>
      <c r="C130" s="3">
        <v>0</v>
      </c>
    </row>
    <row r="131" spans="1:3" ht="16.5" customHeight="1">
      <c r="A131" s="2">
        <v>216</v>
      </c>
      <c r="B131" s="7" t="s">
        <v>77</v>
      </c>
      <c r="C131" s="10">
        <f>C132</f>
        <v>0</v>
      </c>
    </row>
    <row r="132" spans="1:3" ht="16.5" customHeight="1">
      <c r="A132" s="2">
        <v>21660</v>
      </c>
      <c r="B132" s="7" t="s">
        <v>108</v>
      </c>
      <c r="C132" s="10">
        <f>SUM(C133:C137)</f>
        <v>0</v>
      </c>
    </row>
    <row r="133" spans="1:3" ht="16.5" customHeight="1">
      <c r="A133" s="2">
        <v>2166001</v>
      </c>
      <c r="B133" s="6" t="s">
        <v>295</v>
      </c>
      <c r="C133" s="3">
        <v>0</v>
      </c>
    </row>
    <row r="134" spans="1:3" ht="16.5" customHeight="1">
      <c r="A134" s="2">
        <v>2166002</v>
      </c>
      <c r="B134" s="6" t="s">
        <v>154</v>
      </c>
      <c r="C134" s="3">
        <v>0</v>
      </c>
    </row>
    <row r="135" spans="1:3" ht="16.5" customHeight="1">
      <c r="A135" s="2">
        <v>2166003</v>
      </c>
      <c r="B135" s="6" t="s">
        <v>327</v>
      </c>
      <c r="C135" s="3">
        <v>0</v>
      </c>
    </row>
    <row r="136" spans="1:3" ht="16.5" customHeight="1">
      <c r="A136" s="2">
        <v>2166004</v>
      </c>
      <c r="B136" s="6" t="s">
        <v>347</v>
      </c>
      <c r="C136" s="3">
        <v>0</v>
      </c>
    </row>
    <row r="137" spans="1:3" ht="16.5" customHeight="1">
      <c r="A137" s="2">
        <v>2166099</v>
      </c>
      <c r="B137" s="6" t="s">
        <v>334</v>
      </c>
      <c r="C137" s="3">
        <v>0</v>
      </c>
    </row>
    <row r="138" spans="1:3" ht="16.5" customHeight="1">
      <c r="A138" s="2">
        <v>217</v>
      </c>
      <c r="B138" s="7" t="s">
        <v>260</v>
      </c>
      <c r="C138" s="10">
        <f>C139</f>
        <v>0</v>
      </c>
    </row>
    <row r="139" spans="1:3" ht="16.5" customHeight="1">
      <c r="A139" s="2">
        <v>21704</v>
      </c>
      <c r="B139" s="7" t="s">
        <v>333</v>
      </c>
      <c r="C139" s="10">
        <f>SUM(C140:C141)</f>
        <v>0</v>
      </c>
    </row>
    <row r="140" spans="1:3" ht="16.5" customHeight="1">
      <c r="A140" s="2">
        <v>2170402</v>
      </c>
      <c r="B140" s="6" t="s">
        <v>200</v>
      </c>
      <c r="C140" s="3">
        <v>0</v>
      </c>
    </row>
    <row r="141" spans="1:3" ht="16.5" customHeight="1">
      <c r="A141" s="2">
        <v>2170403</v>
      </c>
      <c r="B141" s="6" t="s">
        <v>66</v>
      </c>
      <c r="C141" s="3">
        <v>0</v>
      </c>
    </row>
    <row r="142" spans="1:3" ht="16.5" customHeight="1">
      <c r="A142" s="2">
        <v>229</v>
      </c>
      <c r="B142" s="7" t="s">
        <v>7</v>
      </c>
      <c r="C142" s="10">
        <f>C143+C144+C153</f>
        <v>133</v>
      </c>
    </row>
    <row r="143" spans="1:3" ht="16.5" customHeight="1">
      <c r="A143" s="2">
        <v>22904</v>
      </c>
      <c r="B143" s="7" t="s">
        <v>332</v>
      </c>
      <c r="C143" s="3">
        <v>0</v>
      </c>
    </row>
    <row r="144" spans="1:3" ht="16.5" customHeight="1">
      <c r="A144" s="2">
        <v>22908</v>
      </c>
      <c r="B144" s="7" t="s">
        <v>319</v>
      </c>
      <c r="C144" s="10">
        <f>SUM(C145:C152)</f>
        <v>0</v>
      </c>
    </row>
    <row r="145" spans="1:3" ht="16.5" customHeight="1">
      <c r="A145" s="2">
        <v>2290802</v>
      </c>
      <c r="B145" s="6" t="s">
        <v>163</v>
      </c>
      <c r="C145" s="3">
        <v>0</v>
      </c>
    </row>
    <row r="146" spans="1:3" ht="16.5" customHeight="1">
      <c r="A146" s="2">
        <v>2290803</v>
      </c>
      <c r="B146" s="6" t="s">
        <v>310</v>
      </c>
      <c r="C146" s="3">
        <v>0</v>
      </c>
    </row>
    <row r="147" spans="1:3" ht="16.5" customHeight="1">
      <c r="A147" s="2">
        <v>2290804</v>
      </c>
      <c r="B147" s="6" t="s">
        <v>16</v>
      </c>
      <c r="C147" s="3">
        <v>0</v>
      </c>
    </row>
    <row r="148" spans="1:3" ht="16.5" customHeight="1">
      <c r="A148" s="2">
        <v>2290805</v>
      </c>
      <c r="B148" s="6" t="s">
        <v>292</v>
      </c>
      <c r="C148" s="3">
        <v>0</v>
      </c>
    </row>
    <row r="149" spans="1:3" ht="16.5" customHeight="1">
      <c r="A149" s="2">
        <v>2290806</v>
      </c>
      <c r="B149" s="6" t="s">
        <v>188</v>
      </c>
      <c r="C149" s="3">
        <v>0</v>
      </c>
    </row>
    <row r="150" spans="1:3" ht="16.5" customHeight="1">
      <c r="A150" s="2">
        <v>2290807</v>
      </c>
      <c r="B150" s="6" t="s">
        <v>75</v>
      </c>
      <c r="C150" s="3">
        <v>0</v>
      </c>
    </row>
    <row r="151" spans="1:3" ht="16.5" customHeight="1">
      <c r="A151" s="2">
        <v>2290808</v>
      </c>
      <c r="B151" s="6" t="s">
        <v>365</v>
      </c>
      <c r="C151" s="3">
        <v>0</v>
      </c>
    </row>
    <row r="152" spans="1:3" ht="16.5" customHeight="1">
      <c r="A152" s="2">
        <v>2290899</v>
      </c>
      <c r="B152" s="6" t="s">
        <v>128</v>
      </c>
      <c r="C152" s="3">
        <v>0</v>
      </c>
    </row>
    <row r="153" spans="1:3" ht="16.5" customHeight="1">
      <c r="A153" s="2">
        <v>22960</v>
      </c>
      <c r="B153" s="7" t="s">
        <v>181</v>
      </c>
      <c r="C153" s="10">
        <f>SUM(C154:C164)</f>
        <v>133</v>
      </c>
    </row>
    <row r="154" spans="1:3" ht="16.5" customHeight="1">
      <c r="A154" s="2">
        <v>2296001</v>
      </c>
      <c r="B154" s="6" t="s">
        <v>306</v>
      </c>
      <c r="C154" s="3">
        <v>0</v>
      </c>
    </row>
    <row r="155" spans="1:3" ht="16.5" customHeight="1">
      <c r="A155" s="2">
        <v>2296002</v>
      </c>
      <c r="B155" s="6" t="s">
        <v>141</v>
      </c>
      <c r="C155" s="3">
        <v>97</v>
      </c>
    </row>
    <row r="156" spans="1:3" ht="16.5" customHeight="1">
      <c r="A156" s="2">
        <v>2296003</v>
      </c>
      <c r="B156" s="6" t="s">
        <v>227</v>
      </c>
      <c r="C156" s="3">
        <v>25</v>
      </c>
    </row>
    <row r="157" spans="1:3" ht="16.5" customHeight="1">
      <c r="A157" s="2">
        <v>2296004</v>
      </c>
      <c r="B157" s="6" t="s">
        <v>271</v>
      </c>
      <c r="C157" s="3">
        <v>0</v>
      </c>
    </row>
    <row r="158" spans="1:3" ht="16.5" customHeight="1">
      <c r="A158" s="2">
        <v>2296005</v>
      </c>
      <c r="B158" s="6" t="s">
        <v>178</v>
      </c>
      <c r="C158" s="3">
        <v>0</v>
      </c>
    </row>
    <row r="159" spans="1:3" ht="16.5" customHeight="1">
      <c r="A159" s="2">
        <v>2296006</v>
      </c>
      <c r="B159" s="6" t="s">
        <v>127</v>
      </c>
      <c r="C159" s="3">
        <v>11</v>
      </c>
    </row>
    <row r="160" spans="1:3" ht="16.5" customHeight="1">
      <c r="A160" s="2">
        <v>2296010</v>
      </c>
      <c r="B160" s="6" t="s">
        <v>251</v>
      </c>
      <c r="C160" s="3">
        <v>0</v>
      </c>
    </row>
    <row r="161" spans="1:3" ht="16.5" customHeight="1">
      <c r="A161" s="2">
        <v>2296011</v>
      </c>
      <c r="B161" s="6" t="s">
        <v>28</v>
      </c>
      <c r="C161" s="3">
        <v>0</v>
      </c>
    </row>
    <row r="162" spans="1:3" ht="16.5" customHeight="1">
      <c r="A162" s="2">
        <v>2296012</v>
      </c>
      <c r="B162" s="6" t="s">
        <v>3</v>
      </c>
      <c r="C162" s="3">
        <v>0</v>
      </c>
    </row>
    <row r="163" spans="1:3" ht="16.5" customHeight="1">
      <c r="A163" s="2">
        <v>2296013</v>
      </c>
      <c r="B163" s="6" t="s">
        <v>55</v>
      </c>
      <c r="C163" s="3">
        <v>0</v>
      </c>
    </row>
    <row r="164" spans="1:3" ht="16.5" customHeight="1">
      <c r="A164" s="2">
        <v>2296099</v>
      </c>
      <c r="B164" s="6" t="s">
        <v>400</v>
      </c>
      <c r="C164" s="3">
        <v>0</v>
      </c>
    </row>
    <row r="165" spans="1:3" ht="16.5" customHeight="1">
      <c r="A165" s="2">
        <v>232</v>
      </c>
      <c r="B165" s="7" t="s">
        <v>340</v>
      </c>
      <c r="C165" s="10">
        <f>C166</f>
        <v>0</v>
      </c>
    </row>
    <row r="166" spans="1:3" ht="16.5" customHeight="1">
      <c r="A166" s="2">
        <v>23204</v>
      </c>
      <c r="B166" s="7" t="s">
        <v>65</v>
      </c>
      <c r="C166" s="10">
        <f>SUM(C167:C183)</f>
        <v>0</v>
      </c>
    </row>
    <row r="167" spans="1:3" ht="16.5" customHeight="1">
      <c r="A167" s="2">
        <v>2320401</v>
      </c>
      <c r="B167" s="6" t="s">
        <v>249</v>
      </c>
      <c r="C167" s="3">
        <v>0</v>
      </c>
    </row>
    <row r="168" spans="1:3" ht="16.5" customHeight="1">
      <c r="A168" s="2">
        <v>2320402</v>
      </c>
      <c r="B168" s="6" t="s">
        <v>151</v>
      </c>
      <c r="C168" s="3">
        <v>0</v>
      </c>
    </row>
    <row r="169" spans="1:3" ht="16.5" customHeight="1">
      <c r="A169" s="2">
        <v>2320405</v>
      </c>
      <c r="B169" s="6" t="s">
        <v>82</v>
      </c>
      <c r="C169" s="3">
        <v>0</v>
      </c>
    </row>
    <row r="170" spans="1:3" ht="17.25" customHeight="1">
      <c r="A170" s="2">
        <v>2320411</v>
      </c>
      <c r="B170" s="6" t="s">
        <v>376</v>
      </c>
      <c r="C170" s="3">
        <v>0</v>
      </c>
    </row>
    <row r="171" spans="1:3" ht="17.25" customHeight="1">
      <c r="A171" s="2">
        <v>2320412</v>
      </c>
      <c r="B171" s="6" t="s">
        <v>254</v>
      </c>
      <c r="C171" s="3">
        <v>0</v>
      </c>
    </row>
    <row r="172" spans="1:3" ht="17.25" customHeight="1">
      <c r="A172" s="2">
        <v>2320413</v>
      </c>
      <c r="B172" s="6" t="s">
        <v>177</v>
      </c>
      <c r="C172" s="3">
        <v>0</v>
      </c>
    </row>
    <row r="173" spans="1:3" ht="17.25" customHeight="1">
      <c r="A173" s="2">
        <v>2320414</v>
      </c>
      <c r="B173" s="6" t="s">
        <v>290</v>
      </c>
      <c r="C173" s="3">
        <v>0</v>
      </c>
    </row>
    <row r="174" spans="1:3" ht="17.25" customHeight="1">
      <c r="A174" s="2">
        <v>2320415</v>
      </c>
      <c r="B174" s="6" t="s">
        <v>9</v>
      </c>
      <c r="C174" s="3">
        <v>0</v>
      </c>
    </row>
    <row r="175" spans="1:3" ht="17.25" customHeight="1">
      <c r="A175" s="2">
        <v>2320416</v>
      </c>
      <c r="B175" s="6" t="s">
        <v>242</v>
      </c>
      <c r="C175" s="3">
        <v>0</v>
      </c>
    </row>
    <row r="176" spans="1:3" ht="17.25" customHeight="1">
      <c r="A176" s="2">
        <v>2320417</v>
      </c>
      <c r="B176" s="6" t="s">
        <v>305</v>
      </c>
      <c r="C176" s="3">
        <v>0</v>
      </c>
    </row>
    <row r="177" spans="1:3" ht="17.25" customHeight="1">
      <c r="A177" s="2">
        <v>2320418</v>
      </c>
      <c r="B177" s="6" t="s">
        <v>78</v>
      </c>
      <c r="C177" s="3">
        <v>0</v>
      </c>
    </row>
    <row r="178" spans="1:3" ht="17.25" customHeight="1">
      <c r="A178" s="2">
        <v>2320419</v>
      </c>
      <c r="B178" s="6" t="s">
        <v>86</v>
      </c>
      <c r="C178" s="3">
        <v>0</v>
      </c>
    </row>
    <row r="179" spans="1:3" ht="17.25" customHeight="1">
      <c r="A179" s="2">
        <v>2320420</v>
      </c>
      <c r="B179" s="6" t="s">
        <v>23</v>
      </c>
      <c r="C179" s="3">
        <v>0</v>
      </c>
    </row>
    <row r="180" spans="1:3" ht="17.25" customHeight="1">
      <c r="A180" s="2">
        <v>2320431</v>
      </c>
      <c r="B180" s="6" t="s">
        <v>232</v>
      </c>
      <c r="C180" s="3">
        <v>0</v>
      </c>
    </row>
    <row r="181" spans="1:3" ht="16.5" customHeight="1">
      <c r="A181" s="2">
        <v>2320432</v>
      </c>
      <c r="B181" s="6" t="s">
        <v>359</v>
      </c>
      <c r="C181" s="3">
        <v>0</v>
      </c>
    </row>
    <row r="182" spans="1:3" ht="16.5" customHeight="1">
      <c r="A182" s="2">
        <v>2320498</v>
      </c>
      <c r="B182" s="6" t="s">
        <v>52</v>
      </c>
      <c r="C182" s="3">
        <v>0</v>
      </c>
    </row>
    <row r="183" spans="1:3" ht="16.5" customHeight="1">
      <c r="A183" s="2">
        <v>2320499</v>
      </c>
      <c r="B183" s="6" t="s">
        <v>214</v>
      </c>
      <c r="C183" s="3">
        <v>0</v>
      </c>
    </row>
    <row r="184" spans="1:3" ht="16.5" customHeight="1">
      <c r="A184" s="2">
        <v>233</v>
      </c>
      <c r="B184" s="7" t="s">
        <v>101</v>
      </c>
      <c r="C184" s="10">
        <f>C185</f>
        <v>0</v>
      </c>
    </row>
    <row r="185" spans="1:3" ht="16.5" customHeight="1">
      <c r="A185" s="2">
        <v>23304</v>
      </c>
      <c r="B185" s="7" t="s">
        <v>6</v>
      </c>
      <c r="C185" s="10">
        <f>SUM(C186:C202)</f>
        <v>0</v>
      </c>
    </row>
    <row r="186" spans="1:3" ht="16.5" customHeight="1">
      <c r="A186" s="2">
        <v>2330401</v>
      </c>
      <c r="B186" s="6" t="s">
        <v>118</v>
      </c>
      <c r="C186" s="3">
        <v>0</v>
      </c>
    </row>
    <row r="187" spans="1:3" ht="16.5" customHeight="1">
      <c r="A187" s="2">
        <v>2330402</v>
      </c>
      <c r="B187" s="6" t="s">
        <v>1</v>
      </c>
      <c r="C187" s="3">
        <v>0</v>
      </c>
    </row>
    <row r="188" spans="1:3" ht="16.5" customHeight="1">
      <c r="A188" s="2">
        <v>2330405</v>
      </c>
      <c r="B188" s="6" t="s">
        <v>187</v>
      </c>
      <c r="C188" s="3">
        <v>0</v>
      </c>
    </row>
    <row r="189" spans="1:3" ht="16.5" customHeight="1">
      <c r="A189" s="2">
        <v>2330411</v>
      </c>
      <c r="B189" s="6" t="s">
        <v>69</v>
      </c>
      <c r="C189" s="3">
        <v>0</v>
      </c>
    </row>
    <row r="190" spans="1:3" ht="16.5" customHeight="1">
      <c r="A190" s="2">
        <v>2330412</v>
      </c>
      <c r="B190" s="6" t="s">
        <v>341</v>
      </c>
      <c r="C190" s="3">
        <v>0</v>
      </c>
    </row>
    <row r="191" spans="1:3" ht="16.5" customHeight="1">
      <c r="A191" s="2">
        <v>2330413</v>
      </c>
      <c r="B191" s="6" t="s">
        <v>226</v>
      </c>
      <c r="C191" s="3">
        <v>0</v>
      </c>
    </row>
    <row r="192" spans="1:3" ht="16.5" customHeight="1">
      <c r="A192" s="2">
        <v>2330414</v>
      </c>
      <c r="B192" s="6" t="s">
        <v>38</v>
      </c>
      <c r="C192" s="3">
        <v>0</v>
      </c>
    </row>
    <row r="193" spans="1:3" ht="16.5" customHeight="1">
      <c r="A193" s="2">
        <v>2330415</v>
      </c>
      <c r="B193" s="6" t="s">
        <v>399</v>
      </c>
      <c r="C193" s="3">
        <v>0</v>
      </c>
    </row>
    <row r="194" spans="1:3" ht="16.5" customHeight="1">
      <c r="A194" s="2">
        <v>2330416</v>
      </c>
      <c r="B194" s="6" t="s">
        <v>375</v>
      </c>
      <c r="C194" s="3">
        <v>0</v>
      </c>
    </row>
    <row r="195" spans="1:3" ht="16.5" customHeight="1">
      <c r="A195" s="2">
        <v>2330417</v>
      </c>
      <c r="B195" s="6" t="s">
        <v>354</v>
      </c>
      <c r="C195" s="3">
        <v>0</v>
      </c>
    </row>
    <row r="196" spans="1:3" ht="16.5" customHeight="1">
      <c r="A196" s="2">
        <v>2330418</v>
      </c>
      <c r="B196" s="6" t="s">
        <v>161</v>
      </c>
      <c r="C196" s="3">
        <v>0</v>
      </c>
    </row>
    <row r="197" spans="1:3" ht="16.5" customHeight="1">
      <c r="A197" s="2">
        <v>2330419</v>
      </c>
      <c r="B197" s="6" t="s">
        <v>307</v>
      </c>
      <c r="C197" s="3">
        <v>0</v>
      </c>
    </row>
    <row r="198" spans="1:3" ht="16.5" customHeight="1">
      <c r="A198" s="2">
        <v>2330420</v>
      </c>
      <c r="B198" s="6" t="s">
        <v>231</v>
      </c>
      <c r="C198" s="3">
        <v>0</v>
      </c>
    </row>
    <row r="199" spans="1:3" ht="16.5" customHeight="1">
      <c r="A199" s="2">
        <v>2330431</v>
      </c>
      <c r="B199" s="6" t="s">
        <v>248</v>
      </c>
      <c r="C199" s="3">
        <v>0</v>
      </c>
    </row>
    <row r="200" spans="1:3" ht="16.5" customHeight="1">
      <c r="A200" s="2">
        <v>2330432</v>
      </c>
      <c r="B200" s="6" t="s">
        <v>396</v>
      </c>
      <c r="C200" s="3">
        <v>0</v>
      </c>
    </row>
    <row r="201" spans="1:3" ht="16.5" customHeight="1">
      <c r="A201" s="2">
        <v>2330498</v>
      </c>
      <c r="B201" s="6" t="s">
        <v>146</v>
      </c>
      <c r="C201" s="3">
        <v>0</v>
      </c>
    </row>
    <row r="202" spans="1:3" ht="16.5" customHeight="1">
      <c r="A202" s="2">
        <v>2330499</v>
      </c>
      <c r="B202" s="6" t="s">
        <v>2</v>
      </c>
      <c r="C202" s="3">
        <v>0</v>
      </c>
    </row>
  </sheetData>
  <sheetProtection/>
  <mergeCells count="1">
    <mergeCell ref="A1:C1"/>
  </mergeCells>
  <printOptions gridLines="1"/>
  <pageMargins left="0.75" right="0.75" top="1" bottom="1" header="0" footer="0"/>
  <pageSetup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33"/>
  <sheetViews>
    <sheetView showGridLines="0" showZeros="0" zoomScalePageLayoutView="0" workbookViewId="0" topLeftCell="A1">
      <selection activeCell="A1" sqref="A1:AA1"/>
    </sheetView>
  </sheetViews>
  <sheetFormatPr defaultColWidth="12.125" defaultRowHeight="15" customHeight="1"/>
  <cols>
    <col min="1" max="1" width="10.125" style="0" customWidth="1"/>
    <col min="2" max="2" width="45.50390625" style="0" customWidth="1"/>
    <col min="3" max="5" width="12.125" style="0" customWidth="1"/>
    <col min="6" max="6" width="13.00390625" style="0" customWidth="1"/>
    <col min="7" max="13" width="12.125" style="0" customWidth="1"/>
    <col min="14" max="14" width="10.00390625" style="0" customWidth="1"/>
    <col min="15" max="15" width="56.25390625" style="0" customWidth="1"/>
    <col min="16" max="23" width="12.125" style="0" customWidth="1"/>
    <col min="24" max="24" width="10.00390625" style="0" customWidth="1"/>
    <col min="25" max="25" width="36.125" style="0" customWidth="1"/>
  </cols>
  <sheetData>
    <row r="1" spans="1:27" ht="33.75" customHeight="1">
      <c r="A1" s="18" t="s">
        <v>64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27" ht="16.5" customHeight="1">
      <c r="A2" s="19" t="s">
        <v>41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27" ht="16.5" customHeight="1">
      <c r="A3" s="19" t="s">
        <v>185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</row>
    <row r="4" spans="1:27" s="12" customFormat="1" ht="16.5" customHeight="1">
      <c r="A4" s="21" t="s">
        <v>403</v>
      </c>
      <c r="B4" s="21" t="s">
        <v>204</v>
      </c>
      <c r="C4" s="21" t="s">
        <v>206</v>
      </c>
      <c r="D4" s="21" t="s">
        <v>39</v>
      </c>
      <c r="E4" s="21" t="s">
        <v>198</v>
      </c>
      <c r="F4" s="21" t="s">
        <v>117</v>
      </c>
      <c r="G4" s="21" t="s">
        <v>213</v>
      </c>
      <c r="H4" s="21" t="s">
        <v>296</v>
      </c>
      <c r="I4" s="21" t="s">
        <v>176</v>
      </c>
      <c r="J4" s="21" t="s">
        <v>67</v>
      </c>
      <c r="K4" s="21" t="s">
        <v>103</v>
      </c>
      <c r="L4" s="21" t="s">
        <v>116</v>
      </c>
      <c r="M4" s="21" t="s">
        <v>258</v>
      </c>
      <c r="N4" s="21" t="s">
        <v>403</v>
      </c>
      <c r="O4" s="21" t="s">
        <v>224</v>
      </c>
      <c r="P4" s="21" t="s">
        <v>206</v>
      </c>
      <c r="Q4" s="21" t="s">
        <v>269</v>
      </c>
      <c r="R4" s="21" t="s">
        <v>95</v>
      </c>
      <c r="S4" s="21" t="s">
        <v>61</v>
      </c>
      <c r="T4" s="21" t="s">
        <v>121</v>
      </c>
      <c r="U4" s="21" t="s">
        <v>330</v>
      </c>
      <c r="V4" s="21" t="s">
        <v>342</v>
      </c>
      <c r="W4" s="21" t="s">
        <v>83</v>
      </c>
      <c r="X4" s="21" t="s">
        <v>403</v>
      </c>
      <c r="Y4" s="21" t="s">
        <v>70</v>
      </c>
      <c r="Z4" s="21" t="s">
        <v>294</v>
      </c>
      <c r="AA4" s="21" t="s">
        <v>105</v>
      </c>
    </row>
    <row r="5" spans="1:27" s="12" customFormat="1" ht="16.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</row>
    <row r="6" spans="1:27" ht="16.5" customHeight="1">
      <c r="A6" s="2"/>
      <c r="B6" s="4" t="s">
        <v>186</v>
      </c>
      <c r="C6" s="10">
        <f aca="true" t="shared" si="0" ref="C6:M6">SUM(C7:C33)</f>
        <v>12062</v>
      </c>
      <c r="D6" s="10">
        <f t="shared" si="0"/>
        <v>10281</v>
      </c>
      <c r="E6" s="10">
        <f t="shared" si="0"/>
        <v>0</v>
      </c>
      <c r="F6" s="10">
        <f t="shared" si="0"/>
        <v>0</v>
      </c>
      <c r="G6" s="10">
        <f t="shared" si="0"/>
        <v>418</v>
      </c>
      <c r="H6" s="10">
        <f t="shared" si="0"/>
        <v>0</v>
      </c>
      <c r="I6" s="10">
        <f t="shared" si="0"/>
        <v>0</v>
      </c>
      <c r="J6" s="10">
        <f t="shared" si="0"/>
        <v>0</v>
      </c>
      <c r="K6" s="10">
        <f t="shared" si="0"/>
        <v>0</v>
      </c>
      <c r="L6" s="10">
        <f t="shared" si="0"/>
        <v>0</v>
      </c>
      <c r="M6" s="10">
        <f t="shared" si="0"/>
        <v>0</v>
      </c>
      <c r="N6" s="2"/>
      <c r="O6" s="4" t="s">
        <v>368</v>
      </c>
      <c r="P6" s="10">
        <f aca="true" t="shared" si="1" ref="P6:W6">SUM(P7:P33)</f>
        <v>18873</v>
      </c>
      <c r="Q6" s="10">
        <f t="shared" si="1"/>
        <v>0</v>
      </c>
      <c r="R6" s="10">
        <f t="shared" si="1"/>
        <v>0</v>
      </c>
      <c r="S6" s="10">
        <f t="shared" si="1"/>
        <v>0</v>
      </c>
      <c r="T6" s="10">
        <f t="shared" si="1"/>
        <v>0</v>
      </c>
      <c r="U6" s="10">
        <f t="shared" si="1"/>
        <v>0</v>
      </c>
      <c r="V6" s="10">
        <f t="shared" si="1"/>
        <v>0</v>
      </c>
      <c r="W6" s="10">
        <f t="shared" si="1"/>
        <v>0</v>
      </c>
      <c r="X6" s="2"/>
      <c r="Y6" s="4" t="s">
        <v>145</v>
      </c>
      <c r="Z6" s="10">
        <f>SUM(Z7:Z33)</f>
        <v>0</v>
      </c>
      <c r="AA6" s="10">
        <f aca="true" t="shared" si="2" ref="AA6:AA33">SUM(C6:M6)-SUM(P6:W6)-Z6-I6</f>
        <v>3888</v>
      </c>
    </row>
    <row r="7" spans="1:27" ht="16.5" customHeight="1">
      <c r="A7" s="2">
        <v>1030166</v>
      </c>
      <c r="B7" s="2" t="s">
        <v>98</v>
      </c>
      <c r="C7" s="10">
        <f>'L08'!C41</f>
        <v>0</v>
      </c>
      <c r="D7" s="15">
        <v>0</v>
      </c>
      <c r="E7" s="15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>
        <v>0</v>
      </c>
      <c r="L7" s="16">
        <v>0</v>
      </c>
      <c r="M7" s="16">
        <v>0</v>
      </c>
      <c r="N7" s="2">
        <v>20610</v>
      </c>
      <c r="O7" s="2" t="s">
        <v>324</v>
      </c>
      <c r="P7" s="10">
        <f>'L09'!C7</f>
        <v>0</v>
      </c>
      <c r="Q7" s="16">
        <v>0</v>
      </c>
      <c r="R7" s="16">
        <v>0</v>
      </c>
      <c r="S7" s="3">
        <v>0</v>
      </c>
      <c r="T7" s="3">
        <v>0</v>
      </c>
      <c r="U7" s="15">
        <v>0</v>
      </c>
      <c r="V7" s="16">
        <v>0</v>
      </c>
      <c r="W7" s="16">
        <v>0</v>
      </c>
      <c r="X7" s="2">
        <v>1030166</v>
      </c>
      <c r="Y7" s="2" t="s">
        <v>137</v>
      </c>
      <c r="Z7" s="3">
        <v>0</v>
      </c>
      <c r="AA7" s="10">
        <f t="shared" si="2"/>
        <v>0</v>
      </c>
    </row>
    <row r="8" spans="1:27" ht="16.5" customHeight="1">
      <c r="A8" s="2">
        <v>1030129</v>
      </c>
      <c r="B8" s="2" t="s">
        <v>381</v>
      </c>
      <c r="C8" s="10">
        <f>'L08'!C15</f>
        <v>0</v>
      </c>
      <c r="D8" s="15">
        <v>0</v>
      </c>
      <c r="E8" s="15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15">
        <v>0</v>
      </c>
      <c r="L8" s="16">
        <v>0</v>
      </c>
      <c r="M8" s="16">
        <v>0</v>
      </c>
      <c r="N8" s="2"/>
      <c r="O8" s="2" t="s">
        <v>389</v>
      </c>
      <c r="P8" s="10">
        <f>'L09'!C15+'L09'!C169+'L09'!C188</f>
        <v>0</v>
      </c>
      <c r="Q8" s="16">
        <v>0</v>
      </c>
      <c r="R8" s="16">
        <v>0</v>
      </c>
      <c r="S8" s="3">
        <v>0</v>
      </c>
      <c r="T8" s="3">
        <v>0</v>
      </c>
      <c r="U8" s="15">
        <v>0</v>
      </c>
      <c r="V8" s="16">
        <v>0</v>
      </c>
      <c r="W8" s="16">
        <v>0</v>
      </c>
      <c r="X8" s="2">
        <v>1030129</v>
      </c>
      <c r="Y8" s="2" t="s">
        <v>372</v>
      </c>
      <c r="Z8" s="3">
        <v>0</v>
      </c>
      <c r="AA8" s="10">
        <f t="shared" si="2"/>
        <v>0</v>
      </c>
    </row>
    <row r="9" spans="1:27" ht="16.5" customHeight="1">
      <c r="A9" s="2">
        <v>1030149</v>
      </c>
      <c r="B9" s="2" t="s">
        <v>184</v>
      </c>
      <c r="C9" s="10">
        <f>'L08'!C24</f>
        <v>0</v>
      </c>
      <c r="D9" s="15">
        <v>59</v>
      </c>
      <c r="E9" s="15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15">
        <v>0</v>
      </c>
      <c r="L9" s="16">
        <v>0</v>
      </c>
      <c r="M9" s="16">
        <v>0</v>
      </c>
      <c r="N9" s="2">
        <v>20822</v>
      </c>
      <c r="O9" s="2" t="s">
        <v>371</v>
      </c>
      <c r="P9" s="10">
        <f>'L09'!C21</f>
        <v>59</v>
      </c>
      <c r="Q9" s="16">
        <v>0</v>
      </c>
      <c r="R9" s="16">
        <v>0</v>
      </c>
      <c r="S9" s="3">
        <v>0</v>
      </c>
      <c r="T9" s="3">
        <v>0</v>
      </c>
      <c r="U9" s="15">
        <v>0</v>
      </c>
      <c r="V9" s="16">
        <v>0</v>
      </c>
      <c r="W9" s="16">
        <v>0</v>
      </c>
      <c r="X9" s="2">
        <v>1030149</v>
      </c>
      <c r="Y9" s="2" t="s">
        <v>142</v>
      </c>
      <c r="Z9" s="3">
        <v>0</v>
      </c>
      <c r="AA9" s="10">
        <f t="shared" si="2"/>
        <v>0</v>
      </c>
    </row>
    <row r="10" spans="1:27" ht="16.5" customHeight="1">
      <c r="A10" s="2">
        <v>1030157</v>
      </c>
      <c r="B10" s="2" t="s">
        <v>366</v>
      </c>
      <c r="C10" s="10">
        <f>'L08'!C35</f>
        <v>0</v>
      </c>
      <c r="D10" s="15">
        <v>0</v>
      </c>
      <c r="E10" s="15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15">
        <v>0</v>
      </c>
      <c r="L10" s="16">
        <v>0</v>
      </c>
      <c r="M10" s="16">
        <v>0</v>
      </c>
      <c r="N10" s="2"/>
      <c r="O10" s="2" t="s">
        <v>144</v>
      </c>
      <c r="P10" s="10">
        <f>'L09'!C25+'L09'!C195+'L09'!C176</f>
        <v>0</v>
      </c>
      <c r="Q10" s="16">
        <v>0</v>
      </c>
      <c r="R10" s="16">
        <v>0</v>
      </c>
      <c r="S10" s="3">
        <v>0</v>
      </c>
      <c r="T10" s="3">
        <v>0</v>
      </c>
      <c r="U10" s="15">
        <v>0</v>
      </c>
      <c r="V10" s="16">
        <v>0</v>
      </c>
      <c r="W10" s="16">
        <v>0</v>
      </c>
      <c r="X10" s="2">
        <v>1030157</v>
      </c>
      <c r="Y10" s="2" t="s">
        <v>386</v>
      </c>
      <c r="Z10" s="3">
        <v>0</v>
      </c>
      <c r="AA10" s="10">
        <f t="shared" si="2"/>
        <v>0</v>
      </c>
    </row>
    <row r="11" spans="1:27" ht="16.5" customHeight="1">
      <c r="A11" s="2">
        <v>1030168</v>
      </c>
      <c r="B11" s="2" t="s">
        <v>393</v>
      </c>
      <c r="C11" s="10">
        <f>'L08'!C42</f>
        <v>0</v>
      </c>
      <c r="D11" s="15">
        <v>0</v>
      </c>
      <c r="E11" s="15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15">
        <v>0</v>
      </c>
      <c r="L11" s="16">
        <v>0</v>
      </c>
      <c r="M11" s="16">
        <v>0</v>
      </c>
      <c r="N11" s="2">
        <v>21160</v>
      </c>
      <c r="O11" s="2" t="s">
        <v>172</v>
      </c>
      <c r="P11" s="10">
        <f>'L09'!C30</f>
        <v>0</v>
      </c>
      <c r="Q11" s="16">
        <v>0</v>
      </c>
      <c r="R11" s="16">
        <v>0</v>
      </c>
      <c r="S11" s="3">
        <v>0</v>
      </c>
      <c r="T11" s="3">
        <v>0</v>
      </c>
      <c r="U11" s="15">
        <v>0</v>
      </c>
      <c r="V11" s="16">
        <v>0</v>
      </c>
      <c r="W11" s="16">
        <v>0</v>
      </c>
      <c r="X11" s="2">
        <v>1030168</v>
      </c>
      <c r="Y11" s="2" t="s">
        <v>358</v>
      </c>
      <c r="Z11" s="3">
        <v>0</v>
      </c>
      <c r="AA11" s="10">
        <f t="shared" si="2"/>
        <v>0</v>
      </c>
    </row>
    <row r="12" spans="1:27" ht="16.5" customHeight="1">
      <c r="A12" s="2">
        <v>1030175</v>
      </c>
      <c r="B12" s="2" t="s">
        <v>51</v>
      </c>
      <c r="C12" s="10">
        <f>'L08'!C44</f>
        <v>0</v>
      </c>
      <c r="D12" s="15">
        <v>0</v>
      </c>
      <c r="E12" s="15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15">
        <v>0</v>
      </c>
      <c r="L12" s="16">
        <v>0</v>
      </c>
      <c r="M12" s="16">
        <v>0</v>
      </c>
      <c r="N12" s="2">
        <v>21161</v>
      </c>
      <c r="O12" s="2" t="s">
        <v>273</v>
      </c>
      <c r="P12" s="10">
        <f>'L09'!C35</f>
        <v>0</v>
      </c>
      <c r="Q12" s="16">
        <v>0</v>
      </c>
      <c r="R12" s="16">
        <v>0</v>
      </c>
      <c r="S12" s="3">
        <v>0</v>
      </c>
      <c r="T12" s="3">
        <v>0</v>
      </c>
      <c r="U12" s="15">
        <v>0</v>
      </c>
      <c r="V12" s="16">
        <v>0</v>
      </c>
      <c r="W12" s="16">
        <v>0</v>
      </c>
      <c r="X12" s="2">
        <v>1030175</v>
      </c>
      <c r="Y12" s="2" t="s">
        <v>92</v>
      </c>
      <c r="Z12" s="3">
        <v>0</v>
      </c>
      <c r="AA12" s="10">
        <f t="shared" si="2"/>
        <v>0</v>
      </c>
    </row>
    <row r="13" spans="1:27" ht="16.5" customHeight="1">
      <c r="A13" s="2"/>
      <c r="B13" s="2" t="s">
        <v>90</v>
      </c>
      <c r="C13" s="3">
        <v>10776</v>
      </c>
      <c r="D13" s="15">
        <v>10089</v>
      </c>
      <c r="E13" s="15">
        <v>0</v>
      </c>
      <c r="F13" s="3">
        <v>0</v>
      </c>
      <c r="G13" s="3">
        <v>9</v>
      </c>
      <c r="H13" s="3">
        <v>0</v>
      </c>
      <c r="I13" s="3">
        <v>0</v>
      </c>
      <c r="J13" s="3">
        <v>0</v>
      </c>
      <c r="K13" s="15">
        <v>0</v>
      </c>
      <c r="L13" s="16">
        <v>0</v>
      </c>
      <c r="M13" s="16">
        <v>0</v>
      </c>
      <c r="N13" s="2"/>
      <c r="O13" s="2" t="s">
        <v>270</v>
      </c>
      <c r="P13" s="3">
        <v>18681</v>
      </c>
      <c r="Q13" s="16">
        <v>0</v>
      </c>
      <c r="R13" s="16">
        <v>0</v>
      </c>
      <c r="S13" s="3">
        <v>0</v>
      </c>
      <c r="T13" s="3">
        <v>0</v>
      </c>
      <c r="U13" s="15">
        <v>0</v>
      </c>
      <c r="V13" s="16">
        <v>0</v>
      </c>
      <c r="W13" s="16">
        <v>0</v>
      </c>
      <c r="X13" s="2"/>
      <c r="Y13" s="2" t="s">
        <v>47</v>
      </c>
      <c r="Z13" s="3">
        <v>0</v>
      </c>
      <c r="AA13" s="10">
        <f t="shared" si="2"/>
        <v>2193</v>
      </c>
    </row>
    <row r="14" spans="1:27" ht="16.5" customHeight="1">
      <c r="A14" s="2"/>
      <c r="B14" s="2" t="s">
        <v>57</v>
      </c>
      <c r="C14" s="10">
        <f>'L08'!C16+'L08'!C18+'L08'!C58-C13</f>
        <v>1220</v>
      </c>
      <c r="D14" s="15">
        <v>0</v>
      </c>
      <c r="E14" s="15">
        <v>0</v>
      </c>
      <c r="F14" s="3">
        <v>0</v>
      </c>
      <c r="G14" s="3">
        <v>363</v>
      </c>
      <c r="H14" s="3">
        <v>0</v>
      </c>
      <c r="I14" s="3">
        <v>0</v>
      </c>
      <c r="J14" s="3">
        <v>0</v>
      </c>
      <c r="K14" s="15">
        <v>0</v>
      </c>
      <c r="L14" s="16">
        <v>0</v>
      </c>
      <c r="M14" s="16">
        <v>0</v>
      </c>
      <c r="N14" s="2"/>
      <c r="O14" s="2" t="s">
        <v>285</v>
      </c>
      <c r="P14" s="10">
        <f>'L09'!C41+'L09'!C54+'L09'!C170+'L09'!C171+'L09'!C180+'L09'!C189+'L09'!C190+'L09'!C199-P13</f>
        <v>0</v>
      </c>
      <c r="Q14" s="16">
        <v>0</v>
      </c>
      <c r="R14" s="16">
        <v>0</v>
      </c>
      <c r="S14" s="3">
        <v>0</v>
      </c>
      <c r="T14" s="3">
        <v>0</v>
      </c>
      <c r="U14" s="15">
        <v>0</v>
      </c>
      <c r="V14" s="16">
        <v>0</v>
      </c>
      <c r="W14" s="16">
        <v>0</v>
      </c>
      <c r="X14" s="2"/>
      <c r="Y14" s="2" t="s">
        <v>84</v>
      </c>
      <c r="Z14" s="3">
        <v>0</v>
      </c>
      <c r="AA14" s="10">
        <f t="shared" si="2"/>
        <v>1583</v>
      </c>
    </row>
    <row r="15" spans="1:27" ht="16.5" customHeight="1">
      <c r="A15" s="2">
        <v>1030147</v>
      </c>
      <c r="B15" s="2" t="s">
        <v>398</v>
      </c>
      <c r="C15" s="10">
        <f>'L08'!C17</f>
        <v>66</v>
      </c>
      <c r="D15" s="15">
        <v>0</v>
      </c>
      <c r="E15" s="15">
        <v>0</v>
      </c>
      <c r="F15" s="3">
        <v>0</v>
      </c>
      <c r="G15" s="3">
        <v>46</v>
      </c>
      <c r="H15" s="3">
        <v>0</v>
      </c>
      <c r="I15" s="3">
        <v>0</v>
      </c>
      <c r="J15" s="3">
        <v>0</v>
      </c>
      <c r="K15" s="15">
        <v>0</v>
      </c>
      <c r="L15" s="16">
        <v>0</v>
      </c>
      <c r="M15" s="16">
        <v>0</v>
      </c>
      <c r="N15" s="2"/>
      <c r="O15" s="2" t="s">
        <v>194</v>
      </c>
      <c r="P15" s="10">
        <f>'L09'!C58+'L09'!C172+'L09'!C191</f>
        <v>0</v>
      </c>
      <c r="Q15" s="16">
        <v>0</v>
      </c>
      <c r="R15" s="16">
        <v>0</v>
      </c>
      <c r="S15" s="3">
        <v>0</v>
      </c>
      <c r="T15" s="3">
        <v>0</v>
      </c>
      <c r="U15" s="15">
        <v>0</v>
      </c>
      <c r="V15" s="16">
        <v>0</v>
      </c>
      <c r="W15" s="16">
        <v>0</v>
      </c>
      <c r="X15" s="2">
        <v>1030147</v>
      </c>
      <c r="Y15" s="2" t="s">
        <v>353</v>
      </c>
      <c r="Z15" s="3">
        <v>0</v>
      </c>
      <c r="AA15" s="10">
        <f t="shared" si="2"/>
        <v>112</v>
      </c>
    </row>
    <row r="16" spans="1:27" ht="16.5" customHeight="1">
      <c r="A16" s="2">
        <v>1030156</v>
      </c>
      <c r="B16" s="2" t="s">
        <v>299</v>
      </c>
      <c r="C16" s="10">
        <f>'L08'!C34</f>
        <v>0</v>
      </c>
      <c r="D16" s="15">
        <v>0</v>
      </c>
      <c r="E16" s="15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15">
        <v>0</v>
      </c>
      <c r="L16" s="16">
        <v>0</v>
      </c>
      <c r="M16" s="16">
        <v>0</v>
      </c>
      <c r="N16" s="2"/>
      <c r="O16" s="2" t="s">
        <v>374</v>
      </c>
      <c r="P16" s="10">
        <f>'L09'!C59+'L09'!C175+'L09'!C194</f>
        <v>0</v>
      </c>
      <c r="Q16" s="16">
        <v>0</v>
      </c>
      <c r="R16" s="16">
        <v>0</v>
      </c>
      <c r="S16" s="3">
        <v>0</v>
      </c>
      <c r="T16" s="3">
        <v>0</v>
      </c>
      <c r="U16" s="15">
        <v>0</v>
      </c>
      <c r="V16" s="16">
        <v>0</v>
      </c>
      <c r="W16" s="16">
        <v>0</v>
      </c>
      <c r="X16" s="2">
        <v>1030156</v>
      </c>
      <c r="Y16" s="2" t="s">
        <v>250</v>
      </c>
      <c r="Z16" s="3">
        <v>0</v>
      </c>
      <c r="AA16" s="10">
        <f t="shared" si="2"/>
        <v>0</v>
      </c>
    </row>
    <row r="17" spans="1:27" ht="16.5" customHeight="1">
      <c r="A17" s="2">
        <v>1030178</v>
      </c>
      <c r="B17" s="2" t="s">
        <v>223</v>
      </c>
      <c r="C17" s="10">
        <f>'L08'!C47</f>
        <v>0</v>
      </c>
      <c r="D17" s="15">
        <v>0</v>
      </c>
      <c r="E17" s="15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15">
        <v>0</v>
      </c>
      <c r="L17" s="16">
        <v>0</v>
      </c>
      <c r="M17" s="16">
        <v>0</v>
      </c>
      <c r="N17" s="2"/>
      <c r="O17" s="2" t="s">
        <v>202</v>
      </c>
      <c r="P17" s="10">
        <f>'L09'!C65+'L09'!C179+'L09'!C198</f>
        <v>0</v>
      </c>
      <c r="Q17" s="16">
        <v>0</v>
      </c>
      <c r="R17" s="16">
        <v>0</v>
      </c>
      <c r="S17" s="3">
        <v>0</v>
      </c>
      <c r="T17" s="3">
        <v>0</v>
      </c>
      <c r="U17" s="15">
        <v>0</v>
      </c>
      <c r="V17" s="16">
        <v>0</v>
      </c>
      <c r="W17" s="16">
        <v>0</v>
      </c>
      <c r="X17" s="2">
        <v>1030178</v>
      </c>
      <c r="Y17" s="2" t="s">
        <v>205</v>
      </c>
      <c r="Z17" s="3">
        <v>0</v>
      </c>
      <c r="AA17" s="10">
        <f t="shared" si="2"/>
        <v>0</v>
      </c>
    </row>
    <row r="18" spans="1:27" ht="16.5" customHeight="1">
      <c r="A18" s="2">
        <v>1030150</v>
      </c>
      <c r="B18" s="2" t="s">
        <v>126</v>
      </c>
      <c r="C18" s="10">
        <f>'L08'!C25</f>
        <v>0</v>
      </c>
      <c r="D18" s="15">
        <v>0</v>
      </c>
      <c r="E18" s="15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15">
        <v>0</v>
      </c>
      <c r="L18" s="16">
        <v>0</v>
      </c>
      <c r="M18" s="16">
        <v>0</v>
      </c>
      <c r="N18" s="2"/>
      <c r="O18" s="2" t="s">
        <v>282</v>
      </c>
      <c r="P18" s="10">
        <f>'L09'!C70+'L09'!C173+'L09'!C192</f>
        <v>0</v>
      </c>
      <c r="Q18" s="16">
        <v>0</v>
      </c>
      <c r="R18" s="16">
        <v>0</v>
      </c>
      <c r="S18" s="3">
        <v>0</v>
      </c>
      <c r="T18" s="3">
        <v>0</v>
      </c>
      <c r="U18" s="15">
        <v>0</v>
      </c>
      <c r="V18" s="16">
        <v>0</v>
      </c>
      <c r="W18" s="16">
        <v>0</v>
      </c>
      <c r="X18" s="2">
        <v>1030150</v>
      </c>
      <c r="Y18" s="2" t="s">
        <v>112</v>
      </c>
      <c r="Z18" s="3">
        <v>0</v>
      </c>
      <c r="AA18" s="10">
        <f t="shared" si="2"/>
        <v>0</v>
      </c>
    </row>
    <row r="19" spans="1:27" ht="16.5" customHeight="1">
      <c r="A19" s="2">
        <v>1030152</v>
      </c>
      <c r="B19" s="2" t="s">
        <v>19</v>
      </c>
      <c r="C19" s="10">
        <f>'L08'!C28</f>
        <v>0</v>
      </c>
      <c r="D19" s="15">
        <v>0</v>
      </c>
      <c r="E19" s="15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15">
        <v>0</v>
      </c>
      <c r="L19" s="16">
        <v>0</v>
      </c>
      <c r="M19" s="16">
        <v>0</v>
      </c>
      <c r="N19" s="2">
        <v>21367</v>
      </c>
      <c r="O19" s="2" t="s">
        <v>241</v>
      </c>
      <c r="P19" s="10">
        <f>'L09'!C75</f>
        <v>0</v>
      </c>
      <c r="Q19" s="16">
        <v>0</v>
      </c>
      <c r="R19" s="16">
        <v>0</v>
      </c>
      <c r="S19" s="3">
        <v>0</v>
      </c>
      <c r="T19" s="3">
        <v>0</v>
      </c>
      <c r="U19" s="15">
        <v>0</v>
      </c>
      <c r="V19" s="16">
        <v>0</v>
      </c>
      <c r="W19" s="16">
        <v>0</v>
      </c>
      <c r="X19" s="2">
        <v>1030152</v>
      </c>
      <c r="Y19" s="2" t="s">
        <v>22</v>
      </c>
      <c r="Z19" s="3">
        <v>0</v>
      </c>
      <c r="AA19" s="10">
        <f t="shared" si="2"/>
        <v>0</v>
      </c>
    </row>
    <row r="20" spans="1:27" ht="16.5" customHeight="1">
      <c r="A20" s="2">
        <v>1030158</v>
      </c>
      <c r="B20" s="2" t="s">
        <v>297</v>
      </c>
      <c r="C20" s="10">
        <f>'L08'!C36</f>
        <v>0</v>
      </c>
      <c r="D20" s="15">
        <v>0</v>
      </c>
      <c r="E20" s="15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15">
        <v>0</v>
      </c>
      <c r="L20" s="16">
        <v>0</v>
      </c>
      <c r="M20" s="16">
        <v>0</v>
      </c>
      <c r="N20" s="2"/>
      <c r="O20" s="2" t="s">
        <v>120</v>
      </c>
      <c r="P20" s="10">
        <f>'L09'!C80+'L09'!C196+'L09'!C177</f>
        <v>0</v>
      </c>
      <c r="Q20" s="16">
        <v>0</v>
      </c>
      <c r="R20" s="16">
        <v>0</v>
      </c>
      <c r="S20" s="3">
        <v>0</v>
      </c>
      <c r="T20" s="3">
        <v>0</v>
      </c>
      <c r="U20" s="15">
        <v>0</v>
      </c>
      <c r="V20" s="16">
        <v>0</v>
      </c>
      <c r="W20" s="16">
        <v>0</v>
      </c>
      <c r="X20" s="2">
        <v>1030158</v>
      </c>
      <c r="Y20" s="2" t="s">
        <v>247</v>
      </c>
      <c r="Z20" s="3">
        <v>0</v>
      </c>
      <c r="AA20" s="10">
        <f t="shared" si="2"/>
        <v>0</v>
      </c>
    </row>
    <row r="21" spans="1:27" ht="16.5" customHeight="1">
      <c r="A21" s="2"/>
      <c r="B21" s="2" t="s">
        <v>264</v>
      </c>
      <c r="C21" s="3">
        <v>0</v>
      </c>
      <c r="D21" s="15">
        <v>0</v>
      </c>
      <c r="E21" s="15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15">
        <v>0</v>
      </c>
      <c r="L21" s="16">
        <v>0</v>
      </c>
      <c r="M21" s="16">
        <v>0</v>
      </c>
      <c r="N21" s="2"/>
      <c r="O21" s="2" t="s">
        <v>89</v>
      </c>
      <c r="P21" s="3">
        <v>0</v>
      </c>
      <c r="Q21" s="16">
        <v>0</v>
      </c>
      <c r="R21" s="16">
        <v>0</v>
      </c>
      <c r="S21" s="3">
        <v>0</v>
      </c>
      <c r="T21" s="3">
        <v>0</v>
      </c>
      <c r="U21" s="15">
        <v>0</v>
      </c>
      <c r="V21" s="16">
        <v>0</v>
      </c>
      <c r="W21" s="16">
        <v>0</v>
      </c>
      <c r="X21" s="2"/>
      <c r="Y21" s="2" t="s">
        <v>277</v>
      </c>
      <c r="Z21" s="3">
        <v>0</v>
      </c>
      <c r="AA21" s="10">
        <f t="shared" si="2"/>
        <v>0</v>
      </c>
    </row>
    <row r="22" spans="1:27" ht="16.5" customHeight="1">
      <c r="A22" s="2"/>
      <c r="B22" s="2" t="s">
        <v>215</v>
      </c>
      <c r="C22" s="10">
        <f>'L08'!C12+'L08'!C40+'L08'!C59-C21</f>
        <v>0</v>
      </c>
      <c r="D22" s="15">
        <v>0</v>
      </c>
      <c r="E22" s="15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15">
        <v>0</v>
      </c>
      <c r="L22" s="16">
        <v>0</v>
      </c>
      <c r="M22" s="16">
        <v>0</v>
      </c>
      <c r="N22" s="2"/>
      <c r="O22" s="2" t="s">
        <v>0</v>
      </c>
      <c r="P22" s="10">
        <f>'L09'!C86+'L09'!C91+'L09'!C167+'L09'!C178+'L09'!C181+'L09'!C186+'L09'!C197+'L09'!C200-P21</f>
        <v>0</v>
      </c>
      <c r="Q22" s="16">
        <v>0</v>
      </c>
      <c r="R22" s="16">
        <v>0</v>
      </c>
      <c r="S22" s="3">
        <v>0</v>
      </c>
      <c r="T22" s="3">
        <v>0</v>
      </c>
      <c r="U22" s="15">
        <v>0</v>
      </c>
      <c r="V22" s="16">
        <v>0</v>
      </c>
      <c r="W22" s="16">
        <v>0</v>
      </c>
      <c r="X22" s="2"/>
      <c r="Y22" s="2" t="s">
        <v>211</v>
      </c>
      <c r="Z22" s="3">
        <v>0</v>
      </c>
      <c r="AA22" s="10">
        <f t="shared" si="2"/>
        <v>0</v>
      </c>
    </row>
    <row r="23" spans="1:27" ht="16.5" customHeight="1">
      <c r="A23" s="2">
        <v>1030115</v>
      </c>
      <c r="B23" s="2" t="s">
        <v>32</v>
      </c>
      <c r="C23" s="10">
        <f>'L08'!C13</f>
        <v>0</v>
      </c>
      <c r="D23" s="15">
        <v>0</v>
      </c>
      <c r="E23" s="15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15">
        <v>0</v>
      </c>
      <c r="L23" s="16">
        <v>0</v>
      </c>
      <c r="M23" s="16">
        <v>0</v>
      </c>
      <c r="N23" s="2"/>
      <c r="O23" s="2" t="s">
        <v>304</v>
      </c>
      <c r="P23" s="10">
        <f>'L09'!C96+'L09'!C168+'L09'!C187</f>
        <v>0</v>
      </c>
      <c r="Q23" s="16">
        <v>0</v>
      </c>
      <c r="R23" s="16">
        <v>0</v>
      </c>
      <c r="S23" s="3">
        <v>0</v>
      </c>
      <c r="T23" s="3">
        <v>0</v>
      </c>
      <c r="U23" s="15">
        <v>0</v>
      </c>
      <c r="V23" s="16">
        <v>0</v>
      </c>
      <c r="W23" s="16">
        <v>0</v>
      </c>
      <c r="X23" s="2">
        <v>1030115</v>
      </c>
      <c r="Y23" s="2" t="s">
        <v>8</v>
      </c>
      <c r="Z23" s="3">
        <v>0</v>
      </c>
      <c r="AA23" s="10">
        <f t="shared" si="2"/>
        <v>0</v>
      </c>
    </row>
    <row r="24" spans="1:27" ht="16.5" customHeight="1">
      <c r="A24" s="2">
        <v>1030106</v>
      </c>
      <c r="B24" s="2" t="s">
        <v>162</v>
      </c>
      <c r="C24" s="10">
        <f>'L08'!C10</f>
        <v>0</v>
      </c>
      <c r="D24" s="15">
        <v>0</v>
      </c>
      <c r="E24" s="15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15">
        <v>0</v>
      </c>
      <c r="L24" s="16">
        <v>0</v>
      </c>
      <c r="M24" s="16">
        <v>0</v>
      </c>
      <c r="N24" s="2">
        <v>21464</v>
      </c>
      <c r="O24" s="2" t="s">
        <v>351</v>
      </c>
      <c r="P24" s="10">
        <f>'L09'!C101</f>
        <v>0</v>
      </c>
      <c r="Q24" s="16">
        <v>0</v>
      </c>
      <c r="R24" s="16">
        <v>0</v>
      </c>
      <c r="S24" s="3">
        <v>0</v>
      </c>
      <c r="T24" s="3">
        <v>0</v>
      </c>
      <c r="U24" s="15">
        <v>0</v>
      </c>
      <c r="V24" s="16">
        <v>0</v>
      </c>
      <c r="W24" s="16">
        <v>0</v>
      </c>
      <c r="X24" s="2">
        <v>1030106</v>
      </c>
      <c r="Y24" s="2" t="s">
        <v>157</v>
      </c>
      <c r="Z24" s="3">
        <v>0</v>
      </c>
      <c r="AA24" s="10">
        <f t="shared" si="2"/>
        <v>0</v>
      </c>
    </row>
    <row r="25" spans="1:27" ht="16.5" customHeight="1">
      <c r="A25" s="2">
        <v>1030171</v>
      </c>
      <c r="B25" s="2" t="s">
        <v>153</v>
      </c>
      <c r="C25" s="10">
        <f>'L08'!C43</f>
        <v>0</v>
      </c>
      <c r="D25" s="15">
        <v>0</v>
      </c>
      <c r="E25" s="15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15">
        <v>0</v>
      </c>
      <c r="L25" s="16">
        <v>0</v>
      </c>
      <c r="M25" s="16">
        <v>0</v>
      </c>
      <c r="N25" s="2">
        <v>21468</v>
      </c>
      <c r="O25" s="2" t="s">
        <v>394</v>
      </c>
      <c r="P25" s="10">
        <f>'L09'!C110</f>
        <v>0</v>
      </c>
      <c r="Q25" s="16">
        <v>0</v>
      </c>
      <c r="R25" s="16">
        <v>0</v>
      </c>
      <c r="S25" s="3">
        <v>0</v>
      </c>
      <c r="T25" s="3">
        <v>0</v>
      </c>
      <c r="U25" s="15">
        <v>0</v>
      </c>
      <c r="V25" s="16">
        <v>0</v>
      </c>
      <c r="W25" s="16">
        <v>0</v>
      </c>
      <c r="X25" s="2">
        <v>1030171</v>
      </c>
      <c r="Y25" s="2" t="s">
        <v>171</v>
      </c>
      <c r="Z25" s="3">
        <v>0</v>
      </c>
      <c r="AA25" s="10">
        <f t="shared" si="2"/>
        <v>0</v>
      </c>
    </row>
    <row r="26" spans="1:27" ht="16.5" customHeight="1">
      <c r="A26" s="2">
        <v>1030110</v>
      </c>
      <c r="B26" s="2" t="s">
        <v>207</v>
      </c>
      <c r="C26" s="10">
        <f>'L08'!C11</f>
        <v>0</v>
      </c>
      <c r="D26" s="15">
        <v>0</v>
      </c>
      <c r="E26" s="15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15">
        <v>0</v>
      </c>
      <c r="L26" s="16">
        <v>0</v>
      </c>
      <c r="M26" s="16">
        <v>0</v>
      </c>
      <c r="N26" s="2">
        <v>21469</v>
      </c>
      <c r="O26" s="2" t="s">
        <v>43</v>
      </c>
      <c r="P26" s="10">
        <f>'L09'!C117</f>
        <v>0</v>
      </c>
      <c r="Q26" s="16">
        <v>0</v>
      </c>
      <c r="R26" s="16">
        <v>0</v>
      </c>
      <c r="S26" s="3">
        <v>0</v>
      </c>
      <c r="T26" s="3">
        <v>0</v>
      </c>
      <c r="U26" s="15">
        <v>0</v>
      </c>
      <c r="V26" s="16">
        <v>0</v>
      </c>
      <c r="W26" s="16">
        <v>0</v>
      </c>
      <c r="X26" s="2">
        <v>1030110</v>
      </c>
      <c r="Y26" s="2" t="s">
        <v>219</v>
      </c>
      <c r="Z26" s="3">
        <v>0</v>
      </c>
      <c r="AA26" s="10">
        <f t="shared" si="2"/>
        <v>0</v>
      </c>
    </row>
    <row r="27" spans="1:27" ht="16.5" customHeight="1">
      <c r="A27" s="2">
        <v>1030102</v>
      </c>
      <c r="B27" s="2" t="s">
        <v>192</v>
      </c>
      <c r="C27" s="10">
        <f>'L08'!C7</f>
        <v>0</v>
      </c>
      <c r="D27" s="15">
        <v>0</v>
      </c>
      <c r="E27" s="15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15">
        <v>0</v>
      </c>
      <c r="L27" s="16">
        <v>0</v>
      </c>
      <c r="M27" s="16">
        <v>0</v>
      </c>
      <c r="N27" s="2">
        <v>21562</v>
      </c>
      <c r="O27" s="2" t="s">
        <v>26</v>
      </c>
      <c r="P27" s="10">
        <f>'L09'!C127</f>
        <v>0</v>
      </c>
      <c r="Q27" s="16">
        <v>0</v>
      </c>
      <c r="R27" s="16">
        <v>0</v>
      </c>
      <c r="S27" s="3">
        <v>0</v>
      </c>
      <c r="T27" s="3">
        <v>0</v>
      </c>
      <c r="U27" s="15">
        <v>0</v>
      </c>
      <c r="V27" s="16">
        <v>0</v>
      </c>
      <c r="W27" s="16">
        <v>0</v>
      </c>
      <c r="X27" s="2">
        <v>1030102</v>
      </c>
      <c r="Y27" s="2" t="s">
        <v>239</v>
      </c>
      <c r="Z27" s="3">
        <v>0</v>
      </c>
      <c r="AA27" s="10">
        <f t="shared" si="2"/>
        <v>0</v>
      </c>
    </row>
    <row r="28" spans="1:27" ht="16.5" customHeight="1">
      <c r="A28" s="2">
        <v>1030121</v>
      </c>
      <c r="B28" s="2" t="s">
        <v>111</v>
      </c>
      <c r="C28" s="10">
        <f>'L08'!C14</f>
        <v>0</v>
      </c>
      <c r="D28" s="15">
        <v>0</v>
      </c>
      <c r="E28" s="15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15">
        <v>0</v>
      </c>
      <c r="L28" s="16">
        <v>0</v>
      </c>
      <c r="M28" s="16">
        <v>0</v>
      </c>
      <c r="N28" s="2">
        <v>21660</v>
      </c>
      <c r="O28" s="2" t="s">
        <v>339</v>
      </c>
      <c r="P28" s="10">
        <f>'L09'!C132</f>
        <v>0</v>
      </c>
      <c r="Q28" s="16">
        <v>0</v>
      </c>
      <c r="R28" s="16">
        <v>0</v>
      </c>
      <c r="S28" s="3">
        <v>0</v>
      </c>
      <c r="T28" s="3">
        <v>0</v>
      </c>
      <c r="U28" s="15">
        <v>0</v>
      </c>
      <c r="V28" s="16">
        <v>0</v>
      </c>
      <c r="W28" s="16">
        <v>0</v>
      </c>
      <c r="X28" s="2">
        <v>1030121</v>
      </c>
      <c r="Y28" s="2" t="s">
        <v>125</v>
      </c>
      <c r="Z28" s="3">
        <v>0</v>
      </c>
      <c r="AA28" s="10">
        <f t="shared" si="2"/>
        <v>0</v>
      </c>
    </row>
    <row r="29" spans="1:27" ht="16.5" customHeight="1">
      <c r="A29" s="2">
        <v>1030153</v>
      </c>
      <c r="B29" s="2" t="s">
        <v>97</v>
      </c>
      <c r="C29" s="10">
        <f>'L08'!C29</f>
        <v>0</v>
      </c>
      <c r="D29" s="15">
        <v>0</v>
      </c>
      <c r="E29" s="15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15">
        <v>0</v>
      </c>
      <c r="L29" s="16">
        <v>0</v>
      </c>
      <c r="M29" s="16">
        <v>0</v>
      </c>
      <c r="N29" s="2">
        <v>2170402</v>
      </c>
      <c r="O29" s="2" t="s">
        <v>323</v>
      </c>
      <c r="P29" s="10">
        <f>'L09'!C140</f>
        <v>0</v>
      </c>
      <c r="Q29" s="16">
        <v>0</v>
      </c>
      <c r="R29" s="16">
        <v>0</v>
      </c>
      <c r="S29" s="3">
        <v>0</v>
      </c>
      <c r="T29" s="3">
        <v>0</v>
      </c>
      <c r="U29" s="15">
        <v>0</v>
      </c>
      <c r="V29" s="16">
        <v>0</v>
      </c>
      <c r="W29" s="16">
        <v>0</v>
      </c>
      <c r="X29" s="2">
        <v>1030153</v>
      </c>
      <c r="Y29" s="2" t="s">
        <v>136</v>
      </c>
      <c r="Z29" s="3">
        <v>0</v>
      </c>
      <c r="AA29" s="10">
        <f t="shared" si="2"/>
        <v>0</v>
      </c>
    </row>
    <row r="30" spans="1:27" ht="16.5" customHeight="1">
      <c r="A30" s="2">
        <v>1030154</v>
      </c>
      <c r="B30" s="2" t="s">
        <v>237</v>
      </c>
      <c r="C30" s="10">
        <f>'L08'!C30</f>
        <v>0</v>
      </c>
      <c r="D30" s="15">
        <v>0</v>
      </c>
      <c r="E30" s="15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15">
        <v>0</v>
      </c>
      <c r="L30" s="16">
        <v>0</v>
      </c>
      <c r="M30" s="16">
        <v>0</v>
      </c>
      <c r="N30" s="2">
        <v>2170403</v>
      </c>
      <c r="O30" s="2" t="s">
        <v>13</v>
      </c>
      <c r="P30" s="10">
        <f>'L09'!C141</f>
        <v>0</v>
      </c>
      <c r="Q30" s="16">
        <v>0</v>
      </c>
      <c r="R30" s="16">
        <v>0</v>
      </c>
      <c r="S30" s="3">
        <v>0</v>
      </c>
      <c r="T30" s="3">
        <v>0</v>
      </c>
      <c r="U30" s="15">
        <v>0</v>
      </c>
      <c r="V30" s="16">
        <v>0</v>
      </c>
      <c r="W30" s="16">
        <v>0</v>
      </c>
      <c r="X30" s="2">
        <v>1030154</v>
      </c>
      <c r="Y30" s="2" t="s">
        <v>190</v>
      </c>
      <c r="Z30" s="3">
        <v>0</v>
      </c>
      <c r="AA30" s="10">
        <f t="shared" si="2"/>
        <v>0</v>
      </c>
    </row>
    <row r="31" spans="1:27" ht="16.5" customHeight="1">
      <c r="A31" s="2">
        <v>1030180</v>
      </c>
      <c r="B31" s="2" t="s">
        <v>384</v>
      </c>
      <c r="C31" s="10">
        <f>'L08'!C48</f>
        <v>0</v>
      </c>
      <c r="D31" s="15">
        <v>0</v>
      </c>
      <c r="E31" s="15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15">
        <v>0</v>
      </c>
      <c r="L31" s="16">
        <v>0</v>
      </c>
      <c r="M31" s="16">
        <v>0</v>
      </c>
      <c r="N31" s="2">
        <v>22908</v>
      </c>
      <c r="O31" s="2" t="s">
        <v>380</v>
      </c>
      <c r="P31" s="10">
        <f>'L09'!C144</f>
        <v>0</v>
      </c>
      <c r="Q31" s="16">
        <v>0</v>
      </c>
      <c r="R31" s="16">
        <v>0</v>
      </c>
      <c r="S31" s="3">
        <v>0</v>
      </c>
      <c r="T31" s="3">
        <v>0</v>
      </c>
      <c r="U31" s="15">
        <v>0</v>
      </c>
      <c r="V31" s="16">
        <v>0</v>
      </c>
      <c r="W31" s="16">
        <v>0</v>
      </c>
      <c r="X31" s="2">
        <v>1030180</v>
      </c>
      <c r="Y31" s="2" t="s">
        <v>343</v>
      </c>
      <c r="Z31" s="3">
        <v>0</v>
      </c>
      <c r="AA31" s="10">
        <f t="shared" si="2"/>
        <v>0</v>
      </c>
    </row>
    <row r="32" spans="1:27" ht="16.5" customHeight="1">
      <c r="A32" s="2">
        <v>1030155</v>
      </c>
      <c r="B32" s="2" t="s">
        <v>362</v>
      </c>
      <c r="C32" s="10">
        <f>'L08'!C31</f>
        <v>0</v>
      </c>
      <c r="D32" s="15">
        <v>133</v>
      </c>
      <c r="E32" s="15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15">
        <v>0</v>
      </c>
      <c r="L32" s="16">
        <v>0</v>
      </c>
      <c r="M32" s="16">
        <v>0</v>
      </c>
      <c r="N32" s="2"/>
      <c r="O32" s="2" t="s">
        <v>246</v>
      </c>
      <c r="P32" s="10">
        <f>'L09'!C153+'L09'!C174+'L09'!C193</f>
        <v>133</v>
      </c>
      <c r="Q32" s="16">
        <v>0</v>
      </c>
      <c r="R32" s="16">
        <v>0</v>
      </c>
      <c r="S32" s="3">
        <v>0</v>
      </c>
      <c r="T32" s="3">
        <v>0</v>
      </c>
      <c r="U32" s="15">
        <v>0</v>
      </c>
      <c r="V32" s="16">
        <v>0</v>
      </c>
      <c r="W32" s="16">
        <v>0</v>
      </c>
      <c r="X32" s="2">
        <v>1030155</v>
      </c>
      <c r="Y32" s="2" t="s">
        <v>388</v>
      </c>
      <c r="Z32" s="3">
        <v>0</v>
      </c>
      <c r="AA32" s="10">
        <f t="shared" si="2"/>
        <v>0</v>
      </c>
    </row>
    <row r="33" spans="1:27" ht="16.5" customHeight="1">
      <c r="A33" s="2"/>
      <c r="B33" s="2" t="s">
        <v>281</v>
      </c>
      <c r="C33" s="10">
        <v>0</v>
      </c>
      <c r="D33" s="15">
        <v>0</v>
      </c>
      <c r="E33" s="15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15">
        <v>0</v>
      </c>
      <c r="L33" s="16">
        <v>0</v>
      </c>
      <c r="M33" s="16">
        <v>0</v>
      </c>
      <c r="N33" s="2"/>
      <c r="O33" s="2" t="s">
        <v>54</v>
      </c>
      <c r="P33" s="10">
        <v>0</v>
      </c>
      <c r="Q33" s="16">
        <v>0</v>
      </c>
      <c r="R33" s="16">
        <v>0</v>
      </c>
      <c r="S33" s="3">
        <v>0</v>
      </c>
      <c r="T33" s="3">
        <v>0</v>
      </c>
      <c r="U33" s="15">
        <v>0</v>
      </c>
      <c r="V33" s="16">
        <v>0</v>
      </c>
      <c r="W33" s="16">
        <v>0</v>
      </c>
      <c r="X33" s="2"/>
      <c r="Y33" s="2" t="s">
        <v>261</v>
      </c>
      <c r="Z33" s="3">
        <v>0</v>
      </c>
      <c r="AA33" s="10">
        <f t="shared" si="2"/>
        <v>0</v>
      </c>
    </row>
  </sheetData>
  <sheetProtection/>
  <mergeCells count="30">
    <mergeCell ref="Z4:Z5"/>
    <mergeCell ref="AA4:AA5"/>
    <mergeCell ref="T4:T5"/>
    <mergeCell ref="U4:U5"/>
    <mergeCell ref="V4:V5"/>
    <mergeCell ref="W4:W5"/>
    <mergeCell ref="X4:X5"/>
    <mergeCell ref="Y4:Y5"/>
    <mergeCell ref="P4:P5"/>
    <mergeCell ref="N4:N5"/>
    <mergeCell ref="O4:O5"/>
    <mergeCell ref="Q4:Q5"/>
    <mergeCell ref="R4:R5"/>
    <mergeCell ref="S4:S5"/>
    <mergeCell ref="H4:H5"/>
    <mergeCell ref="I4:I5"/>
    <mergeCell ref="J4:J5"/>
    <mergeCell ref="K4:K5"/>
    <mergeCell ref="L4:L5"/>
    <mergeCell ref="M4:M5"/>
    <mergeCell ref="A1:AA1"/>
    <mergeCell ref="A2:AA2"/>
    <mergeCell ref="A3:AA3"/>
    <mergeCell ref="A4:A5"/>
    <mergeCell ref="B4:B5"/>
    <mergeCell ref="C4:C5"/>
    <mergeCell ref="D4:D5"/>
    <mergeCell ref="E4:E5"/>
    <mergeCell ref="F4:F5"/>
    <mergeCell ref="G4:G5"/>
  </mergeCells>
  <printOptions gridLines="1"/>
  <pageMargins left="0.75" right="0.75" top="1" bottom="1" header="0" footer="0"/>
  <pageSetup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3"/>
  <sheetViews>
    <sheetView showGridLines="0" showZeros="0" zoomScalePageLayoutView="0" workbookViewId="0" topLeftCell="A1">
      <selection activeCell="A1" sqref="A1:D1"/>
    </sheetView>
  </sheetViews>
  <sheetFormatPr defaultColWidth="12.125" defaultRowHeight="15" customHeight="1"/>
  <cols>
    <col min="1" max="1" width="35.00390625" style="0" customWidth="1"/>
    <col min="2" max="2" width="19.00390625" style="0" customWidth="1"/>
    <col min="3" max="3" width="35.00390625" style="0" customWidth="1"/>
    <col min="4" max="4" width="19.00390625" style="0" customWidth="1"/>
  </cols>
  <sheetData>
    <row r="1" spans="1:4" ht="33.75" customHeight="1">
      <c r="A1" s="18" t="s">
        <v>27</v>
      </c>
      <c r="B1" s="18"/>
      <c r="C1" s="18"/>
      <c r="D1" s="18"/>
    </row>
    <row r="2" spans="1:4" ht="16.5" customHeight="1">
      <c r="A2" s="19" t="s">
        <v>114</v>
      </c>
      <c r="B2" s="19"/>
      <c r="C2" s="19"/>
      <c r="D2" s="19"/>
    </row>
    <row r="3" spans="1:4" ht="16.5" customHeight="1">
      <c r="A3" s="19" t="s">
        <v>185</v>
      </c>
      <c r="B3" s="19"/>
      <c r="C3" s="19"/>
      <c r="D3" s="19"/>
    </row>
    <row r="4" spans="1:4" ht="16.5" customHeight="1">
      <c r="A4" s="4" t="s">
        <v>131</v>
      </c>
      <c r="B4" s="4" t="s">
        <v>206</v>
      </c>
      <c r="C4" s="4" t="s">
        <v>131</v>
      </c>
      <c r="D4" s="4" t="s">
        <v>206</v>
      </c>
    </row>
    <row r="5" spans="1:4" ht="16.5" customHeight="1">
      <c r="A5" s="6" t="s">
        <v>186</v>
      </c>
      <c r="B5" s="10">
        <f>'L10'!C6</f>
        <v>12062</v>
      </c>
      <c r="C5" s="6" t="s">
        <v>368</v>
      </c>
      <c r="D5" s="10">
        <f>'L10'!P6</f>
        <v>18873</v>
      </c>
    </row>
    <row r="6" spans="1:4" ht="16.5" customHeight="1">
      <c r="A6" s="6" t="s">
        <v>68</v>
      </c>
      <c r="B6" s="15">
        <v>10281</v>
      </c>
      <c r="C6" s="6" t="s">
        <v>230</v>
      </c>
      <c r="D6" s="15">
        <v>0</v>
      </c>
    </row>
    <row r="7" spans="1:4" ht="16.5" customHeight="1">
      <c r="A7" s="6" t="s">
        <v>274</v>
      </c>
      <c r="B7" s="15">
        <v>0</v>
      </c>
      <c r="C7" s="6" t="s">
        <v>170</v>
      </c>
      <c r="D7" s="15">
        <v>0</v>
      </c>
    </row>
    <row r="8" spans="1:4" ht="16.5" customHeight="1">
      <c r="A8" s="6" t="s">
        <v>117</v>
      </c>
      <c r="B8" s="3">
        <v>0</v>
      </c>
      <c r="C8" s="6"/>
      <c r="D8" s="8"/>
    </row>
    <row r="9" spans="1:4" ht="16.5" customHeight="1">
      <c r="A9" s="6" t="s">
        <v>225</v>
      </c>
      <c r="B9" s="3">
        <v>418</v>
      </c>
      <c r="C9" s="6"/>
      <c r="D9" s="8"/>
    </row>
    <row r="10" spans="1:4" ht="16.5" customHeight="1">
      <c r="A10" s="6" t="s">
        <v>256</v>
      </c>
      <c r="B10" s="10">
        <f>B11+B12+B13</f>
        <v>0</v>
      </c>
      <c r="C10" s="6" t="s">
        <v>73</v>
      </c>
      <c r="D10" s="3">
        <v>0</v>
      </c>
    </row>
    <row r="11" spans="1:4" ht="16.5" customHeight="1">
      <c r="A11" s="6" t="s">
        <v>229</v>
      </c>
      <c r="B11" s="3">
        <v>0</v>
      </c>
      <c r="C11" s="6"/>
      <c r="D11" s="8"/>
    </row>
    <row r="12" spans="1:4" ht="16.5" customHeight="1">
      <c r="A12" s="6" t="s">
        <v>253</v>
      </c>
      <c r="B12" s="3">
        <v>0</v>
      </c>
      <c r="C12" s="6"/>
      <c r="D12" s="8"/>
    </row>
    <row r="13" spans="1:4" ht="16.5" customHeight="1">
      <c r="A13" s="6" t="s">
        <v>298</v>
      </c>
      <c r="B13" s="3">
        <v>0</v>
      </c>
      <c r="C13" s="6"/>
      <c r="D13" s="8"/>
    </row>
    <row r="14" spans="1:4" ht="16.5" customHeight="1">
      <c r="A14" s="6" t="s">
        <v>67</v>
      </c>
      <c r="B14" s="10">
        <f>B15</f>
        <v>0</v>
      </c>
      <c r="C14" s="6" t="s">
        <v>121</v>
      </c>
      <c r="D14" s="10">
        <f>D15</f>
        <v>0</v>
      </c>
    </row>
    <row r="15" spans="1:4" ht="16.5" customHeight="1">
      <c r="A15" s="6" t="s">
        <v>370</v>
      </c>
      <c r="B15" s="10">
        <f>B16</f>
        <v>0</v>
      </c>
      <c r="C15" s="6" t="s">
        <v>252</v>
      </c>
      <c r="D15" s="3">
        <v>0</v>
      </c>
    </row>
    <row r="16" spans="1:4" ht="16.5" customHeight="1">
      <c r="A16" s="6" t="s">
        <v>337</v>
      </c>
      <c r="B16" s="3">
        <v>0</v>
      </c>
      <c r="C16" s="6"/>
      <c r="D16" s="8"/>
    </row>
    <row r="17" spans="1:4" ht="16.5" customHeight="1">
      <c r="A17" s="6" t="s">
        <v>103</v>
      </c>
      <c r="B17" s="10">
        <f>B18</f>
        <v>0</v>
      </c>
      <c r="C17" s="6" t="s">
        <v>330</v>
      </c>
      <c r="D17" s="15">
        <v>0</v>
      </c>
    </row>
    <row r="18" spans="1:4" ht="16.5" customHeight="1">
      <c r="A18" s="6" t="s">
        <v>280</v>
      </c>
      <c r="B18" s="15">
        <v>0</v>
      </c>
      <c r="C18" s="6"/>
      <c r="D18" s="8"/>
    </row>
    <row r="19" spans="1:4" ht="16.5" customHeight="1">
      <c r="A19" s="6" t="s">
        <v>134</v>
      </c>
      <c r="B19" s="15">
        <v>0</v>
      </c>
      <c r="C19" s="6" t="s">
        <v>56</v>
      </c>
      <c r="D19" s="15">
        <v>0</v>
      </c>
    </row>
    <row r="20" spans="1:4" ht="16.5" customHeight="1">
      <c r="A20" s="6" t="s">
        <v>284</v>
      </c>
      <c r="B20" s="15">
        <v>0</v>
      </c>
      <c r="C20" s="6" t="s">
        <v>317</v>
      </c>
      <c r="D20" s="15">
        <v>0</v>
      </c>
    </row>
    <row r="21" spans="1:4" ht="16.5" customHeight="1">
      <c r="A21" s="6"/>
      <c r="B21" s="8"/>
      <c r="C21" s="6" t="s">
        <v>294</v>
      </c>
      <c r="D21" s="10">
        <f>'L10'!Z6</f>
        <v>0</v>
      </c>
    </row>
    <row r="22" spans="1:4" ht="16.5" customHeight="1">
      <c r="A22" s="6"/>
      <c r="B22" s="8"/>
      <c r="C22" s="6" t="s">
        <v>140</v>
      </c>
      <c r="D22" s="10">
        <f>B23-D5-D6-D7-D10-D14-D17-D19-D20-D21</f>
        <v>3888</v>
      </c>
    </row>
    <row r="23" spans="1:4" ht="16.5" customHeight="1">
      <c r="A23" s="4" t="s">
        <v>208</v>
      </c>
      <c r="B23" s="10">
        <f>SUM(B5:B10,B14,B17,B19:B20)</f>
        <v>22761</v>
      </c>
      <c r="C23" s="4" t="s">
        <v>336</v>
      </c>
      <c r="D23" s="10">
        <f>SUM(D5:D7,D10,D14,D17,D19:D22)</f>
        <v>22761</v>
      </c>
    </row>
  </sheetData>
  <sheetProtection/>
  <mergeCells count="3">
    <mergeCell ref="A1:D1"/>
    <mergeCell ref="A2:D2"/>
    <mergeCell ref="A3:D3"/>
  </mergeCells>
  <printOptions gridLines="1"/>
  <pageMargins left="0.75" right="0.75" top="1" bottom="1" header="0" footer="0"/>
  <pageSetup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3"/>
  <sheetViews>
    <sheetView showGridLines="0" showZeros="0" zoomScalePageLayoutView="0" workbookViewId="0" topLeftCell="A1">
      <selection activeCell="A1" sqref="A1:E1"/>
    </sheetView>
  </sheetViews>
  <sheetFormatPr defaultColWidth="12.125" defaultRowHeight="15" customHeight="1"/>
  <cols>
    <col min="1" max="1" width="9.125" style="0" customWidth="1"/>
    <col min="2" max="2" width="39.75390625" style="0" customWidth="1"/>
    <col min="3" max="5" width="17.375" style="0" customWidth="1"/>
  </cols>
  <sheetData>
    <row r="1" spans="1:5" ht="33.75" customHeight="1">
      <c r="A1" s="18" t="s">
        <v>397</v>
      </c>
      <c r="B1" s="18"/>
      <c r="C1" s="18"/>
      <c r="D1" s="18"/>
      <c r="E1" s="18"/>
    </row>
    <row r="2" spans="1:5" ht="16.5" customHeight="1">
      <c r="A2" s="19" t="s">
        <v>291</v>
      </c>
      <c r="B2" s="19"/>
      <c r="C2" s="19"/>
      <c r="D2" s="19"/>
      <c r="E2" s="19"/>
    </row>
    <row r="3" spans="1:5" ht="16.5" customHeight="1">
      <c r="A3" s="19" t="s">
        <v>185</v>
      </c>
      <c r="B3" s="19"/>
      <c r="C3" s="19"/>
      <c r="D3" s="19"/>
      <c r="E3" s="19"/>
    </row>
    <row r="4" spans="1:5" ht="26.25" customHeight="1">
      <c r="A4" s="4" t="s">
        <v>403</v>
      </c>
      <c r="B4" s="4" t="s">
        <v>133</v>
      </c>
      <c r="C4" s="4" t="s">
        <v>160</v>
      </c>
      <c r="D4" s="4" t="s">
        <v>15</v>
      </c>
      <c r="E4" s="4" t="s">
        <v>119</v>
      </c>
    </row>
    <row r="5" spans="1:5" ht="16.5" customHeight="1">
      <c r="A5" s="2"/>
      <c r="B5" s="4" t="s">
        <v>186</v>
      </c>
      <c r="C5" s="10">
        <f>SUM(C6:C33)</f>
        <v>5765</v>
      </c>
      <c r="D5" s="11">
        <f>SUM(D6:D33)</f>
        <v>6297</v>
      </c>
      <c r="E5" s="10">
        <f>SUM(E6:E33)</f>
        <v>12062</v>
      </c>
    </row>
    <row r="6" spans="1:5" ht="16.5" customHeight="1">
      <c r="A6" s="2">
        <v>1030102</v>
      </c>
      <c r="B6" s="2" t="s">
        <v>192</v>
      </c>
      <c r="C6" s="15">
        <v>0</v>
      </c>
      <c r="D6" s="16">
        <v>0</v>
      </c>
      <c r="E6" s="10">
        <f aca="true" t="shared" si="0" ref="E6:E33">SUM(C6:D6)</f>
        <v>0</v>
      </c>
    </row>
    <row r="7" spans="1:5" ht="16.5" customHeight="1">
      <c r="A7" s="2">
        <v>1030106</v>
      </c>
      <c r="B7" s="2" t="s">
        <v>162</v>
      </c>
      <c r="C7" s="15">
        <v>0</v>
      </c>
      <c r="D7" s="16">
        <v>0</v>
      </c>
      <c r="E7" s="10">
        <f t="shared" si="0"/>
        <v>0</v>
      </c>
    </row>
    <row r="8" spans="1:5" ht="16.5" customHeight="1">
      <c r="A8" s="2">
        <v>1030110</v>
      </c>
      <c r="B8" s="2" t="s">
        <v>207</v>
      </c>
      <c r="C8" s="15">
        <v>0</v>
      </c>
      <c r="D8" s="16">
        <v>0</v>
      </c>
      <c r="E8" s="10">
        <f t="shared" si="0"/>
        <v>0</v>
      </c>
    </row>
    <row r="9" spans="1:5" ht="16.5" customHeight="1">
      <c r="A9" s="2">
        <v>1030112</v>
      </c>
      <c r="B9" s="2" t="s">
        <v>183</v>
      </c>
      <c r="C9" s="15">
        <v>0</v>
      </c>
      <c r="D9" s="16">
        <v>0</v>
      </c>
      <c r="E9" s="10">
        <f t="shared" si="0"/>
        <v>0</v>
      </c>
    </row>
    <row r="10" spans="1:5" ht="16.5" customHeight="1">
      <c r="A10" s="2">
        <v>1030115</v>
      </c>
      <c r="B10" s="2" t="s">
        <v>32</v>
      </c>
      <c r="C10" s="15">
        <v>0</v>
      </c>
      <c r="D10" s="16">
        <v>0</v>
      </c>
      <c r="E10" s="10">
        <f t="shared" si="0"/>
        <v>0</v>
      </c>
    </row>
    <row r="11" spans="1:5" ht="16.5" customHeight="1">
      <c r="A11" s="2">
        <v>1030121</v>
      </c>
      <c r="B11" s="2" t="s">
        <v>111</v>
      </c>
      <c r="C11" s="15">
        <v>0</v>
      </c>
      <c r="D11" s="16">
        <v>0</v>
      </c>
      <c r="E11" s="10">
        <f t="shared" si="0"/>
        <v>0</v>
      </c>
    </row>
    <row r="12" spans="1:5" ht="16.5" customHeight="1">
      <c r="A12" s="2">
        <v>1030129</v>
      </c>
      <c r="B12" s="2" t="s">
        <v>381</v>
      </c>
      <c r="C12" s="15">
        <v>0</v>
      </c>
      <c r="D12" s="16">
        <v>0</v>
      </c>
      <c r="E12" s="10">
        <f t="shared" si="0"/>
        <v>0</v>
      </c>
    </row>
    <row r="13" spans="1:5" ht="16.5" customHeight="1">
      <c r="A13" s="2">
        <v>1030146</v>
      </c>
      <c r="B13" s="2" t="s">
        <v>12</v>
      </c>
      <c r="C13" s="15">
        <v>0</v>
      </c>
      <c r="D13" s="16">
        <v>1220</v>
      </c>
      <c r="E13" s="10">
        <f t="shared" si="0"/>
        <v>1220</v>
      </c>
    </row>
    <row r="14" spans="1:5" ht="16.5" customHeight="1">
      <c r="A14" s="2">
        <v>1030147</v>
      </c>
      <c r="B14" s="2" t="s">
        <v>398</v>
      </c>
      <c r="C14" s="15">
        <v>0</v>
      </c>
      <c r="D14" s="16">
        <v>66</v>
      </c>
      <c r="E14" s="10">
        <f t="shared" si="0"/>
        <v>66</v>
      </c>
    </row>
    <row r="15" spans="1:5" ht="16.5" customHeight="1">
      <c r="A15" s="2">
        <v>1030148</v>
      </c>
      <c r="B15" s="2" t="s">
        <v>346</v>
      </c>
      <c r="C15" s="15">
        <v>5765</v>
      </c>
      <c r="D15" s="16">
        <v>5011</v>
      </c>
      <c r="E15" s="10">
        <f t="shared" si="0"/>
        <v>10776</v>
      </c>
    </row>
    <row r="16" spans="1:5" ht="16.5" customHeight="1">
      <c r="A16" s="2">
        <v>1030149</v>
      </c>
      <c r="B16" s="2" t="s">
        <v>184</v>
      </c>
      <c r="C16" s="15">
        <v>0</v>
      </c>
      <c r="D16" s="16">
        <v>0</v>
      </c>
      <c r="E16" s="10">
        <f t="shared" si="0"/>
        <v>0</v>
      </c>
    </row>
    <row r="17" spans="1:5" ht="16.5" customHeight="1">
      <c r="A17" s="2">
        <v>1030150</v>
      </c>
      <c r="B17" s="2" t="s">
        <v>126</v>
      </c>
      <c r="C17" s="15">
        <v>0</v>
      </c>
      <c r="D17" s="16">
        <v>0</v>
      </c>
      <c r="E17" s="10">
        <f t="shared" si="0"/>
        <v>0</v>
      </c>
    </row>
    <row r="18" spans="1:5" ht="16.5" customHeight="1">
      <c r="A18" s="2">
        <v>1030152</v>
      </c>
      <c r="B18" s="2" t="s">
        <v>19</v>
      </c>
      <c r="C18" s="15">
        <v>0</v>
      </c>
      <c r="D18" s="16">
        <v>0</v>
      </c>
      <c r="E18" s="10">
        <f t="shared" si="0"/>
        <v>0</v>
      </c>
    </row>
    <row r="19" spans="1:5" ht="16.5" customHeight="1">
      <c r="A19" s="2">
        <v>1030153</v>
      </c>
      <c r="B19" s="2" t="s">
        <v>97</v>
      </c>
      <c r="C19" s="15">
        <v>0</v>
      </c>
      <c r="D19" s="16">
        <v>0</v>
      </c>
      <c r="E19" s="10">
        <f t="shared" si="0"/>
        <v>0</v>
      </c>
    </row>
    <row r="20" spans="1:5" ht="16.5" customHeight="1">
      <c r="A20" s="2">
        <v>1030154</v>
      </c>
      <c r="B20" s="2" t="s">
        <v>237</v>
      </c>
      <c r="C20" s="15">
        <v>0</v>
      </c>
      <c r="D20" s="16">
        <v>0</v>
      </c>
      <c r="E20" s="10">
        <f t="shared" si="0"/>
        <v>0</v>
      </c>
    </row>
    <row r="21" spans="1:5" ht="16.5" customHeight="1">
      <c r="A21" s="2">
        <v>1030155</v>
      </c>
      <c r="B21" s="2" t="s">
        <v>362</v>
      </c>
      <c r="C21" s="15">
        <v>0</v>
      </c>
      <c r="D21" s="16">
        <v>0</v>
      </c>
      <c r="E21" s="10">
        <f t="shared" si="0"/>
        <v>0</v>
      </c>
    </row>
    <row r="22" spans="1:5" ht="16.5" customHeight="1">
      <c r="A22" s="2">
        <v>1030156</v>
      </c>
      <c r="B22" s="2" t="s">
        <v>299</v>
      </c>
      <c r="C22" s="15">
        <v>0</v>
      </c>
      <c r="D22" s="16">
        <v>0</v>
      </c>
      <c r="E22" s="10">
        <f t="shared" si="0"/>
        <v>0</v>
      </c>
    </row>
    <row r="23" spans="1:5" ht="16.5" customHeight="1">
      <c r="A23" s="2">
        <v>1030157</v>
      </c>
      <c r="B23" s="2" t="s">
        <v>366</v>
      </c>
      <c r="C23" s="15">
        <v>0</v>
      </c>
      <c r="D23" s="16">
        <v>0</v>
      </c>
      <c r="E23" s="10">
        <f t="shared" si="0"/>
        <v>0</v>
      </c>
    </row>
    <row r="24" spans="1:5" ht="16.5" customHeight="1">
      <c r="A24" s="2">
        <v>1030158</v>
      </c>
      <c r="B24" s="2" t="s">
        <v>297</v>
      </c>
      <c r="C24" s="15">
        <v>0</v>
      </c>
      <c r="D24" s="16">
        <v>0</v>
      </c>
      <c r="E24" s="10">
        <f t="shared" si="0"/>
        <v>0</v>
      </c>
    </row>
    <row r="25" spans="1:5" ht="16.5" customHeight="1">
      <c r="A25" s="2">
        <v>1030159</v>
      </c>
      <c r="B25" s="2" t="s">
        <v>20</v>
      </c>
      <c r="C25" s="15">
        <v>0</v>
      </c>
      <c r="D25" s="16">
        <v>0</v>
      </c>
      <c r="E25" s="10">
        <f t="shared" si="0"/>
        <v>0</v>
      </c>
    </row>
    <row r="26" spans="1:5" ht="16.5" customHeight="1">
      <c r="A26" s="2">
        <v>1030166</v>
      </c>
      <c r="B26" s="2" t="s">
        <v>98</v>
      </c>
      <c r="C26" s="15">
        <v>0</v>
      </c>
      <c r="D26" s="16">
        <v>0</v>
      </c>
      <c r="E26" s="10">
        <f t="shared" si="0"/>
        <v>0</v>
      </c>
    </row>
    <row r="27" spans="1:5" ht="16.5" customHeight="1">
      <c r="A27" s="2">
        <v>1030168</v>
      </c>
      <c r="B27" s="2" t="s">
        <v>393</v>
      </c>
      <c r="C27" s="15">
        <v>0</v>
      </c>
      <c r="D27" s="16">
        <v>0</v>
      </c>
      <c r="E27" s="10">
        <f t="shared" si="0"/>
        <v>0</v>
      </c>
    </row>
    <row r="28" spans="1:5" ht="16.5" customHeight="1">
      <c r="A28" s="2">
        <v>1030171</v>
      </c>
      <c r="B28" s="2" t="s">
        <v>153</v>
      </c>
      <c r="C28" s="15">
        <v>0</v>
      </c>
      <c r="D28" s="16">
        <v>0</v>
      </c>
      <c r="E28" s="10">
        <f t="shared" si="0"/>
        <v>0</v>
      </c>
    </row>
    <row r="29" spans="1:5" ht="16.5" customHeight="1">
      <c r="A29" s="2">
        <v>1030175</v>
      </c>
      <c r="B29" s="2" t="s">
        <v>51</v>
      </c>
      <c r="C29" s="15">
        <v>0</v>
      </c>
      <c r="D29" s="16">
        <v>0</v>
      </c>
      <c r="E29" s="10">
        <f t="shared" si="0"/>
        <v>0</v>
      </c>
    </row>
    <row r="30" spans="1:5" ht="16.5" customHeight="1">
      <c r="A30" s="2">
        <v>1030178</v>
      </c>
      <c r="B30" s="2" t="s">
        <v>223</v>
      </c>
      <c r="C30" s="15">
        <v>0</v>
      </c>
      <c r="D30" s="16">
        <v>0</v>
      </c>
      <c r="E30" s="10">
        <f t="shared" si="0"/>
        <v>0</v>
      </c>
    </row>
    <row r="31" spans="1:5" ht="17.25" customHeight="1">
      <c r="A31" s="2">
        <v>1030180</v>
      </c>
      <c r="B31" s="2" t="s">
        <v>384</v>
      </c>
      <c r="C31" s="15">
        <v>0</v>
      </c>
      <c r="D31" s="16">
        <v>0</v>
      </c>
      <c r="E31" s="10">
        <f t="shared" si="0"/>
        <v>0</v>
      </c>
    </row>
    <row r="32" spans="1:5" ht="17.25" customHeight="1">
      <c r="A32" s="2">
        <v>1030199</v>
      </c>
      <c r="B32" s="2" t="s">
        <v>404</v>
      </c>
      <c r="C32" s="15">
        <v>0</v>
      </c>
      <c r="D32" s="16">
        <v>0</v>
      </c>
      <c r="E32" s="10">
        <f t="shared" si="0"/>
        <v>0</v>
      </c>
    </row>
    <row r="33" spans="1:5" ht="17.25" customHeight="1">
      <c r="A33" s="2">
        <v>10310</v>
      </c>
      <c r="B33" s="2" t="s">
        <v>174</v>
      </c>
      <c r="C33" s="15">
        <v>0</v>
      </c>
      <c r="D33" s="15">
        <v>0</v>
      </c>
      <c r="E33" s="10">
        <f t="shared" si="0"/>
        <v>0</v>
      </c>
    </row>
  </sheetData>
  <sheetProtection/>
  <mergeCells count="3">
    <mergeCell ref="A1:E1"/>
    <mergeCell ref="A2:E2"/>
    <mergeCell ref="A3:E3"/>
  </mergeCells>
  <printOptions gridLines="1"/>
  <pageMargins left="0.75" right="0.75" top="1" bottom="1" header="0" footer="0"/>
  <pageSetup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47"/>
  <sheetViews>
    <sheetView showGridLines="0" showZeros="0" tabSelected="1" zoomScalePageLayoutView="0" workbookViewId="0" topLeftCell="A1">
      <selection activeCell="A1" sqref="A1:O1"/>
    </sheetView>
  </sheetViews>
  <sheetFormatPr defaultColWidth="12.125" defaultRowHeight="19.5" customHeight="1"/>
  <cols>
    <col min="1" max="1" width="9.125" style="0" customWidth="1"/>
    <col min="2" max="2" width="53.625" style="0" customWidth="1"/>
    <col min="3" max="15" width="14.625" style="0" customWidth="1"/>
  </cols>
  <sheetData>
    <row r="1" spans="1:15" ht="33.75" customHeight="1">
      <c r="A1" s="18" t="s">
        <v>316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16.5" customHeight="1">
      <c r="A2" s="19" t="s">
        <v>364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16.5" customHeight="1">
      <c r="A3" s="19" t="s">
        <v>185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s="9" customFormat="1" ht="16.5" customHeight="1">
      <c r="A4" s="20" t="s">
        <v>403</v>
      </c>
      <c r="B4" s="20" t="s">
        <v>106</v>
      </c>
      <c r="C4" s="20" t="s">
        <v>160</v>
      </c>
      <c r="D4" s="20" t="s">
        <v>62</v>
      </c>
      <c r="E4" s="20"/>
      <c r="F4" s="20"/>
      <c r="G4" s="20"/>
      <c r="H4" s="20"/>
      <c r="I4" s="20"/>
      <c r="J4" s="20"/>
      <c r="K4" s="20"/>
      <c r="L4" s="20"/>
      <c r="M4" s="20"/>
      <c r="N4" s="20" t="s">
        <v>119</v>
      </c>
      <c r="O4" s="20" t="s">
        <v>206</v>
      </c>
    </row>
    <row r="5" spans="1:15" s="9" customFormat="1" ht="19.5" customHeight="1">
      <c r="A5" s="20"/>
      <c r="B5" s="20"/>
      <c r="C5" s="20"/>
      <c r="D5" s="4" t="s">
        <v>196</v>
      </c>
      <c r="E5" s="4" t="s">
        <v>350</v>
      </c>
      <c r="F5" s="4" t="s">
        <v>165</v>
      </c>
      <c r="G5" s="4" t="s">
        <v>296</v>
      </c>
      <c r="H5" s="4" t="s">
        <v>67</v>
      </c>
      <c r="I5" s="4" t="s">
        <v>103</v>
      </c>
      <c r="J5" s="4" t="s">
        <v>4</v>
      </c>
      <c r="K5" s="4" t="s">
        <v>169</v>
      </c>
      <c r="L5" s="4" t="s">
        <v>235</v>
      </c>
      <c r="M5" s="4" t="s">
        <v>102</v>
      </c>
      <c r="N5" s="20"/>
      <c r="O5" s="20"/>
    </row>
    <row r="6" spans="1:15" ht="16.5" customHeight="1">
      <c r="A6" s="2"/>
      <c r="B6" s="4" t="s">
        <v>368</v>
      </c>
      <c r="C6" s="10">
        <f>SUM(C7,C9,C11,C14,C17,C23,C27,C34,C36,C38,C42,C46,C47)</f>
        <v>6183</v>
      </c>
      <c r="D6" s="10">
        <f aca="true" t="shared" si="0" ref="D6:D16">SUM(E6:M6)</f>
        <v>16578</v>
      </c>
      <c r="E6" s="10">
        <f aca="true" t="shared" si="1" ref="E6:M6">SUM(E7,E9,E11,E14,E17,E23,E27,E34,E36,E38,E42,E46,E47)</f>
        <v>10281</v>
      </c>
      <c r="F6" s="10">
        <f t="shared" si="1"/>
        <v>418</v>
      </c>
      <c r="G6" s="10">
        <f t="shared" si="1"/>
        <v>0</v>
      </c>
      <c r="H6" s="10">
        <f t="shared" si="1"/>
        <v>0</v>
      </c>
      <c r="I6" s="10">
        <f t="shared" si="1"/>
        <v>0</v>
      </c>
      <c r="J6" s="10">
        <f t="shared" si="1"/>
        <v>5879</v>
      </c>
      <c r="K6" s="10">
        <f t="shared" si="1"/>
        <v>0</v>
      </c>
      <c r="L6" s="10">
        <f t="shared" si="1"/>
        <v>0</v>
      </c>
      <c r="M6" s="11">
        <f t="shared" si="1"/>
        <v>0</v>
      </c>
      <c r="N6" s="10">
        <f aca="true" t="shared" si="2" ref="N6:N41">SUM(C6:D6)</f>
        <v>22761</v>
      </c>
      <c r="O6" s="10">
        <f>SUM(O7,O9,O11,O14,O17,O23,O27,O34,O36,O38,O42,O46,O47)</f>
        <v>18873</v>
      </c>
    </row>
    <row r="7" spans="1:15" ht="16.5" customHeight="1">
      <c r="A7" s="2">
        <v>206</v>
      </c>
      <c r="B7" s="7" t="s">
        <v>110</v>
      </c>
      <c r="C7" s="10">
        <f>C8</f>
        <v>0</v>
      </c>
      <c r="D7" s="10">
        <f t="shared" si="0"/>
        <v>0</v>
      </c>
      <c r="E7" s="10">
        <f aca="true" t="shared" si="3" ref="E7:M7">E8</f>
        <v>0</v>
      </c>
      <c r="F7" s="10">
        <f t="shared" si="3"/>
        <v>0</v>
      </c>
      <c r="G7" s="10">
        <f t="shared" si="3"/>
        <v>0</v>
      </c>
      <c r="H7" s="10">
        <f t="shared" si="3"/>
        <v>0</v>
      </c>
      <c r="I7" s="10">
        <f t="shared" si="3"/>
        <v>0</v>
      </c>
      <c r="J7" s="10">
        <f t="shared" si="3"/>
        <v>0</v>
      </c>
      <c r="K7" s="10">
        <f t="shared" si="3"/>
        <v>0</v>
      </c>
      <c r="L7" s="10">
        <f t="shared" si="3"/>
        <v>0</v>
      </c>
      <c r="M7" s="11">
        <f t="shared" si="3"/>
        <v>0</v>
      </c>
      <c r="N7" s="10">
        <f t="shared" si="2"/>
        <v>0</v>
      </c>
      <c r="O7" s="10">
        <f>O8</f>
        <v>0</v>
      </c>
    </row>
    <row r="8" spans="1:15" ht="16.5" customHeight="1">
      <c r="A8" s="2">
        <v>20610</v>
      </c>
      <c r="B8" s="6" t="s">
        <v>329</v>
      </c>
      <c r="C8" s="15">
        <v>0</v>
      </c>
      <c r="D8" s="10">
        <f t="shared" si="0"/>
        <v>0</v>
      </c>
      <c r="E8" s="15">
        <v>0</v>
      </c>
      <c r="F8" s="3">
        <v>0</v>
      </c>
      <c r="G8" s="3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6">
        <v>0</v>
      </c>
      <c r="N8" s="10">
        <f t="shared" si="2"/>
        <v>0</v>
      </c>
      <c r="O8" s="10">
        <f>'L09'!C7</f>
        <v>0</v>
      </c>
    </row>
    <row r="9" spans="1:15" ht="16.5" customHeight="1">
      <c r="A9" s="2">
        <v>207</v>
      </c>
      <c r="B9" s="7" t="s">
        <v>210</v>
      </c>
      <c r="C9" s="10">
        <f>C10</f>
        <v>0</v>
      </c>
      <c r="D9" s="10">
        <f t="shared" si="0"/>
        <v>0</v>
      </c>
      <c r="E9" s="10">
        <f aca="true" t="shared" si="4" ref="E9:M9">E10</f>
        <v>0</v>
      </c>
      <c r="F9" s="10">
        <f t="shared" si="4"/>
        <v>0</v>
      </c>
      <c r="G9" s="10">
        <f t="shared" si="4"/>
        <v>0</v>
      </c>
      <c r="H9" s="10">
        <f t="shared" si="4"/>
        <v>0</v>
      </c>
      <c r="I9" s="10">
        <f t="shared" si="4"/>
        <v>0</v>
      </c>
      <c r="J9" s="10">
        <f t="shared" si="4"/>
        <v>0</v>
      </c>
      <c r="K9" s="10">
        <f t="shared" si="4"/>
        <v>0</v>
      </c>
      <c r="L9" s="10">
        <f t="shared" si="4"/>
        <v>0</v>
      </c>
      <c r="M9" s="11">
        <f t="shared" si="4"/>
        <v>0</v>
      </c>
      <c r="N9" s="10">
        <f t="shared" si="2"/>
        <v>0</v>
      </c>
      <c r="O9" s="10">
        <f>O10</f>
        <v>0</v>
      </c>
    </row>
    <row r="10" spans="1:15" ht="16.5" customHeight="1">
      <c r="A10" s="2">
        <v>20707</v>
      </c>
      <c r="B10" s="6" t="s">
        <v>18</v>
      </c>
      <c r="C10" s="15">
        <v>0</v>
      </c>
      <c r="D10" s="10">
        <f t="shared" si="0"/>
        <v>0</v>
      </c>
      <c r="E10" s="15">
        <v>0</v>
      </c>
      <c r="F10" s="3">
        <v>0</v>
      </c>
      <c r="G10" s="3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6">
        <v>0</v>
      </c>
      <c r="N10" s="10">
        <f t="shared" si="2"/>
        <v>0</v>
      </c>
      <c r="O10" s="10">
        <f>'L09'!C15</f>
        <v>0</v>
      </c>
    </row>
    <row r="11" spans="1:15" ht="16.5" customHeight="1">
      <c r="A11" s="2">
        <v>208</v>
      </c>
      <c r="B11" s="7" t="s">
        <v>263</v>
      </c>
      <c r="C11" s="10">
        <f>SUM(C12:C13)</f>
        <v>0</v>
      </c>
      <c r="D11" s="10">
        <f t="shared" si="0"/>
        <v>59</v>
      </c>
      <c r="E11" s="10">
        <f aca="true" t="shared" si="5" ref="E11:M11">SUM(E12:E13)</f>
        <v>59</v>
      </c>
      <c r="F11" s="10">
        <f t="shared" si="5"/>
        <v>0</v>
      </c>
      <c r="G11" s="10">
        <f t="shared" si="5"/>
        <v>0</v>
      </c>
      <c r="H11" s="10">
        <f t="shared" si="5"/>
        <v>0</v>
      </c>
      <c r="I11" s="10">
        <f t="shared" si="5"/>
        <v>0</v>
      </c>
      <c r="J11" s="10">
        <f t="shared" si="5"/>
        <v>0</v>
      </c>
      <c r="K11" s="10">
        <f t="shared" si="5"/>
        <v>0</v>
      </c>
      <c r="L11" s="10">
        <f t="shared" si="5"/>
        <v>0</v>
      </c>
      <c r="M11" s="11">
        <f t="shared" si="5"/>
        <v>0</v>
      </c>
      <c r="N11" s="10">
        <f t="shared" si="2"/>
        <v>59</v>
      </c>
      <c r="O11" s="10">
        <f>SUM(O12:O13)</f>
        <v>59</v>
      </c>
    </row>
    <row r="12" spans="1:15" ht="16.5" customHeight="1">
      <c r="A12" s="2">
        <v>20822</v>
      </c>
      <c r="B12" s="6" t="s">
        <v>159</v>
      </c>
      <c r="C12" s="15">
        <v>0</v>
      </c>
      <c r="D12" s="10">
        <f t="shared" si="0"/>
        <v>59</v>
      </c>
      <c r="E12" s="15">
        <v>59</v>
      </c>
      <c r="F12" s="3">
        <v>0</v>
      </c>
      <c r="G12" s="3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6">
        <v>0</v>
      </c>
      <c r="N12" s="10">
        <f t="shared" si="2"/>
        <v>59</v>
      </c>
      <c r="O12" s="10">
        <f>'L09'!C21</f>
        <v>59</v>
      </c>
    </row>
    <row r="13" spans="1:15" ht="16.5" customHeight="1">
      <c r="A13" s="2">
        <v>20823</v>
      </c>
      <c r="B13" s="6" t="s">
        <v>325</v>
      </c>
      <c r="C13" s="15">
        <v>0</v>
      </c>
      <c r="D13" s="10">
        <f t="shared" si="0"/>
        <v>0</v>
      </c>
      <c r="E13" s="15">
        <v>0</v>
      </c>
      <c r="F13" s="3">
        <v>0</v>
      </c>
      <c r="G13" s="3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6">
        <v>0</v>
      </c>
      <c r="N13" s="10">
        <f t="shared" si="2"/>
        <v>0</v>
      </c>
      <c r="O13" s="10">
        <f>'L09'!C25</f>
        <v>0</v>
      </c>
    </row>
    <row r="14" spans="1:15" ht="16.5" customHeight="1">
      <c r="A14" s="2">
        <v>211</v>
      </c>
      <c r="B14" s="7" t="s">
        <v>156</v>
      </c>
      <c r="C14" s="10">
        <f>SUM(C15:C16)</f>
        <v>0</v>
      </c>
      <c r="D14" s="10">
        <f t="shared" si="0"/>
        <v>0</v>
      </c>
      <c r="E14" s="10">
        <f aca="true" t="shared" si="6" ref="E14:M14">SUM(E15:E16)</f>
        <v>0</v>
      </c>
      <c r="F14" s="10">
        <f t="shared" si="6"/>
        <v>0</v>
      </c>
      <c r="G14" s="10">
        <f t="shared" si="6"/>
        <v>0</v>
      </c>
      <c r="H14" s="10">
        <f t="shared" si="6"/>
        <v>0</v>
      </c>
      <c r="I14" s="10">
        <f t="shared" si="6"/>
        <v>0</v>
      </c>
      <c r="J14" s="10">
        <f t="shared" si="6"/>
        <v>0</v>
      </c>
      <c r="K14" s="10">
        <f t="shared" si="6"/>
        <v>0</v>
      </c>
      <c r="L14" s="10">
        <f t="shared" si="6"/>
        <v>0</v>
      </c>
      <c r="M14" s="11">
        <f t="shared" si="6"/>
        <v>0</v>
      </c>
      <c r="N14" s="10">
        <f t="shared" si="2"/>
        <v>0</v>
      </c>
      <c r="O14" s="10">
        <f>SUM(O15:O16)</f>
        <v>0</v>
      </c>
    </row>
    <row r="15" spans="1:15" ht="16.5" customHeight="1">
      <c r="A15" s="2">
        <v>21160</v>
      </c>
      <c r="B15" s="6" t="s">
        <v>129</v>
      </c>
      <c r="C15" s="15">
        <v>0</v>
      </c>
      <c r="D15" s="10">
        <f t="shared" si="0"/>
        <v>0</v>
      </c>
      <c r="E15" s="15">
        <v>0</v>
      </c>
      <c r="F15" s="3">
        <v>0</v>
      </c>
      <c r="G15" s="3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6">
        <v>0</v>
      </c>
      <c r="N15" s="10">
        <f t="shared" si="2"/>
        <v>0</v>
      </c>
      <c r="O15" s="10">
        <f>'L09'!C30</f>
        <v>0</v>
      </c>
    </row>
    <row r="16" spans="1:15" ht="16.5" customHeight="1">
      <c r="A16" s="2">
        <v>21161</v>
      </c>
      <c r="B16" s="6" t="s">
        <v>275</v>
      </c>
      <c r="C16" s="15">
        <v>0</v>
      </c>
      <c r="D16" s="10">
        <f t="shared" si="0"/>
        <v>0</v>
      </c>
      <c r="E16" s="15">
        <v>0</v>
      </c>
      <c r="F16" s="3">
        <v>0</v>
      </c>
      <c r="G16" s="3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6">
        <v>0</v>
      </c>
      <c r="N16" s="10">
        <f t="shared" si="2"/>
        <v>0</v>
      </c>
      <c r="O16" s="10">
        <f>'L09'!C35</f>
        <v>0</v>
      </c>
    </row>
    <row r="17" spans="1:15" ht="16.5" customHeight="1">
      <c r="A17" s="2">
        <v>212</v>
      </c>
      <c r="B17" s="7" t="s">
        <v>148</v>
      </c>
      <c r="C17" s="10">
        <f aca="true" t="shared" si="7" ref="C17:M17">SUM(C18:C22)</f>
        <v>6183</v>
      </c>
      <c r="D17" s="10">
        <f t="shared" si="7"/>
        <v>16386</v>
      </c>
      <c r="E17" s="10">
        <f t="shared" si="7"/>
        <v>10089</v>
      </c>
      <c r="F17" s="10">
        <f t="shared" si="7"/>
        <v>418</v>
      </c>
      <c r="G17" s="10">
        <f t="shared" si="7"/>
        <v>0</v>
      </c>
      <c r="H17" s="10">
        <f t="shared" si="7"/>
        <v>0</v>
      </c>
      <c r="I17" s="10">
        <f t="shared" si="7"/>
        <v>0</v>
      </c>
      <c r="J17" s="10">
        <f t="shared" si="7"/>
        <v>5879</v>
      </c>
      <c r="K17" s="10">
        <f t="shared" si="7"/>
        <v>0</v>
      </c>
      <c r="L17" s="10">
        <f t="shared" si="7"/>
        <v>0</v>
      </c>
      <c r="M17" s="11">
        <f t="shared" si="7"/>
        <v>0</v>
      </c>
      <c r="N17" s="10">
        <f t="shared" si="2"/>
        <v>22569</v>
      </c>
      <c r="O17" s="10">
        <f>SUM(O18:O22)</f>
        <v>18681</v>
      </c>
    </row>
    <row r="18" spans="1:15" ht="16.5" customHeight="1">
      <c r="A18" s="2">
        <v>21208</v>
      </c>
      <c r="B18" s="6" t="s">
        <v>395</v>
      </c>
      <c r="C18" s="15">
        <v>6183</v>
      </c>
      <c r="D18" s="10">
        <f aca="true" t="shared" si="8" ref="D18:D47">SUM(E18:M18)</f>
        <v>14691</v>
      </c>
      <c r="E18" s="15">
        <v>10089</v>
      </c>
      <c r="F18" s="3">
        <v>9</v>
      </c>
      <c r="G18" s="3">
        <v>0</v>
      </c>
      <c r="H18" s="15">
        <v>0</v>
      </c>
      <c r="I18" s="15">
        <v>0</v>
      </c>
      <c r="J18" s="15">
        <v>4593</v>
      </c>
      <c r="K18" s="15">
        <v>0</v>
      </c>
      <c r="L18" s="15">
        <v>0</v>
      </c>
      <c r="M18" s="16">
        <v>0</v>
      </c>
      <c r="N18" s="10">
        <f t="shared" si="2"/>
        <v>20874</v>
      </c>
      <c r="O18" s="10">
        <f>'L09'!C41</f>
        <v>18681</v>
      </c>
    </row>
    <row r="19" spans="1:15" ht="16.5" customHeight="1">
      <c r="A19" s="2">
        <v>21210</v>
      </c>
      <c r="B19" s="6" t="s">
        <v>312</v>
      </c>
      <c r="C19" s="15">
        <v>0</v>
      </c>
      <c r="D19" s="10">
        <f t="shared" si="8"/>
        <v>1583</v>
      </c>
      <c r="E19" s="15">
        <v>0</v>
      </c>
      <c r="F19" s="3">
        <v>363</v>
      </c>
      <c r="G19" s="3">
        <v>0</v>
      </c>
      <c r="H19" s="15">
        <v>0</v>
      </c>
      <c r="I19" s="15">
        <v>0</v>
      </c>
      <c r="J19" s="15">
        <v>1220</v>
      </c>
      <c r="K19" s="15">
        <v>0</v>
      </c>
      <c r="L19" s="15">
        <v>0</v>
      </c>
      <c r="M19" s="16">
        <v>0</v>
      </c>
      <c r="N19" s="10">
        <f t="shared" si="2"/>
        <v>1583</v>
      </c>
      <c r="O19" s="10">
        <f>'L09'!C54</f>
        <v>0</v>
      </c>
    </row>
    <row r="20" spans="1:15" ht="16.5" customHeight="1">
      <c r="A20" s="2">
        <v>21211</v>
      </c>
      <c r="B20" s="6" t="s">
        <v>390</v>
      </c>
      <c r="C20" s="15">
        <v>0</v>
      </c>
      <c r="D20" s="10">
        <f t="shared" si="8"/>
        <v>112</v>
      </c>
      <c r="E20" s="15">
        <v>0</v>
      </c>
      <c r="F20" s="3">
        <v>46</v>
      </c>
      <c r="G20" s="3">
        <v>0</v>
      </c>
      <c r="H20" s="15">
        <v>0</v>
      </c>
      <c r="I20" s="15">
        <v>0</v>
      </c>
      <c r="J20" s="15">
        <v>66</v>
      </c>
      <c r="K20" s="15">
        <v>0</v>
      </c>
      <c r="L20" s="15">
        <v>0</v>
      </c>
      <c r="M20" s="16">
        <v>0</v>
      </c>
      <c r="N20" s="10">
        <f t="shared" si="2"/>
        <v>112</v>
      </c>
      <c r="O20" s="10">
        <f>'L09'!C58</f>
        <v>0</v>
      </c>
    </row>
    <row r="21" spans="1:15" ht="16.5" customHeight="1">
      <c r="A21" s="2">
        <v>21213</v>
      </c>
      <c r="B21" s="6" t="s">
        <v>167</v>
      </c>
      <c r="C21" s="15">
        <v>0</v>
      </c>
      <c r="D21" s="10">
        <f t="shared" si="8"/>
        <v>0</v>
      </c>
      <c r="E21" s="15">
        <v>0</v>
      </c>
      <c r="F21" s="3">
        <v>0</v>
      </c>
      <c r="G21" s="3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6">
        <v>0</v>
      </c>
      <c r="N21" s="10">
        <f t="shared" si="2"/>
        <v>0</v>
      </c>
      <c r="O21" s="10">
        <f>'L09'!C59</f>
        <v>0</v>
      </c>
    </row>
    <row r="22" spans="1:15" ht="16.5" customHeight="1">
      <c r="A22" s="2">
        <v>21214</v>
      </c>
      <c r="B22" s="6" t="s">
        <v>228</v>
      </c>
      <c r="C22" s="15">
        <v>0</v>
      </c>
      <c r="D22" s="10">
        <f t="shared" si="8"/>
        <v>0</v>
      </c>
      <c r="E22" s="15">
        <v>0</v>
      </c>
      <c r="F22" s="3">
        <v>0</v>
      </c>
      <c r="G22" s="3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6">
        <v>0</v>
      </c>
      <c r="N22" s="10">
        <f t="shared" si="2"/>
        <v>0</v>
      </c>
      <c r="O22" s="10">
        <f>'L09'!C65</f>
        <v>0</v>
      </c>
    </row>
    <row r="23" spans="1:15" ht="16.5" customHeight="1">
      <c r="A23" s="2">
        <v>213</v>
      </c>
      <c r="B23" s="7" t="s">
        <v>50</v>
      </c>
      <c r="C23" s="10">
        <f>SUM(C24:C26)</f>
        <v>0</v>
      </c>
      <c r="D23" s="10">
        <f t="shared" si="8"/>
        <v>0</v>
      </c>
      <c r="E23" s="10">
        <f aca="true" t="shared" si="9" ref="E23:M23">SUM(E24:E26)</f>
        <v>0</v>
      </c>
      <c r="F23" s="10">
        <f t="shared" si="9"/>
        <v>0</v>
      </c>
      <c r="G23" s="10">
        <f t="shared" si="9"/>
        <v>0</v>
      </c>
      <c r="H23" s="10">
        <f t="shared" si="9"/>
        <v>0</v>
      </c>
      <c r="I23" s="10">
        <f t="shared" si="9"/>
        <v>0</v>
      </c>
      <c r="J23" s="10">
        <f t="shared" si="9"/>
        <v>0</v>
      </c>
      <c r="K23" s="10">
        <f t="shared" si="9"/>
        <v>0</v>
      </c>
      <c r="L23" s="10">
        <f t="shared" si="9"/>
        <v>0</v>
      </c>
      <c r="M23" s="11">
        <f t="shared" si="9"/>
        <v>0</v>
      </c>
      <c r="N23" s="10">
        <f t="shared" si="2"/>
        <v>0</v>
      </c>
      <c r="O23" s="10">
        <f>SUM(O24:O26)</f>
        <v>0</v>
      </c>
    </row>
    <row r="24" spans="1:15" ht="16.5" customHeight="1">
      <c r="A24" s="2">
        <v>21366</v>
      </c>
      <c r="B24" s="6" t="s">
        <v>46</v>
      </c>
      <c r="C24" s="15">
        <v>0</v>
      </c>
      <c r="D24" s="10">
        <f t="shared" si="8"/>
        <v>0</v>
      </c>
      <c r="E24" s="15">
        <v>0</v>
      </c>
      <c r="F24" s="3">
        <v>0</v>
      </c>
      <c r="G24" s="3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6">
        <v>0</v>
      </c>
      <c r="N24" s="10">
        <f t="shared" si="2"/>
        <v>0</v>
      </c>
      <c r="O24" s="10">
        <f>'L09'!C70</f>
        <v>0</v>
      </c>
    </row>
    <row r="25" spans="1:15" ht="16.5" customHeight="1">
      <c r="A25" s="2">
        <v>21367</v>
      </c>
      <c r="B25" s="6" t="s">
        <v>53</v>
      </c>
      <c r="C25" s="15">
        <v>0</v>
      </c>
      <c r="D25" s="10">
        <f t="shared" si="8"/>
        <v>0</v>
      </c>
      <c r="E25" s="15">
        <v>0</v>
      </c>
      <c r="F25" s="3">
        <v>0</v>
      </c>
      <c r="G25" s="3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6">
        <v>0</v>
      </c>
      <c r="N25" s="10">
        <f t="shared" si="2"/>
        <v>0</v>
      </c>
      <c r="O25" s="10">
        <f>'L09'!C75</f>
        <v>0</v>
      </c>
    </row>
    <row r="26" spans="1:15" ht="16.5" customHeight="1">
      <c r="A26" s="2">
        <v>21369</v>
      </c>
      <c r="B26" s="6" t="s">
        <v>179</v>
      </c>
      <c r="C26" s="15">
        <v>0</v>
      </c>
      <c r="D26" s="10">
        <f t="shared" si="8"/>
        <v>0</v>
      </c>
      <c r="E26" s="15">
        <v>0</v>
      </c>
      <c r="F26" s="3">
        <v>0</v>
      </c>
      <c r="G26" s="3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6">
        <v>0</v>
      </c>
      <c r="N26" s="10">
        <f t="shared" si="2"/>
        <v>0</v>
      </c>
      <c r="O26" s="10">
        <f>'L09'!C80</f>
        <v>0</v>
      </c>
    </row>
    <row r="27" spans="1:15" ht="16.5" customHeight="1">
      <c r="A27" s="2">
        <v>214</v>
      </c>
      <c r="B27" s="7" t="s">
        <v>338</v>
      </c>
      <c r="C27" s="10">
        <f>SUM(C28:C33)</f>
        <v>0</v>
      </c>
      <c r="D27" s="10">
        <f t="shared" si="8"/>
        <v>0</v>
      </c>
      <c r="E27" s="10">
        <f aca="true" t="shared" si="10" ref="E27:M27">SUM(E28:E33)</f>
        <v>0</v>
      </c>
      <c r="F27" s="10">
        <f t="shared" si="10"/>
        <v>0</v>
      </c>
      <c r="G27" s="10">
        <f t="shared" si="10"/>
        <v>0</v>
      </c>
      <c r="H27" s="10">
        <f t="shared" si="10"/>
        <v>0</v>
      </c>
      <c r="I27" s="10">
        <f t="shared" si="10"/>
        <v>0</v>
      </c>
      <c r="J27" s="10">
        <f t="shared" si="10"/>
        <v>0</v>
      </c>
      <c r="K27" s="10">
        <f t="shared" si="10"/>
        <v>0</v>
      </c>
      <c r="L27" s="10">
        <f t="shared" si="10"/>
        <v>0</v>
      </c>
      <c r="M27" s="11">
        <f t="shared" si="10"/>
        <v>0</v>
      </c>
      <c r="N27" s="10">
        <f t="shared" si="2"/>
        <v>0</v>
      </c>
      <c r="O27" s="10">
        <f>SUM(O28:O33)</f>
        <v>0</v>
      </c>
    </row>
    <row r="28" spans="1:15" ht="16.5" customHeight="1">
      <c r="A28" s="2">
        <v>21460</v>
      </c>
      <c r="B28" s="6" t="s">
        <v>217</v>
      </c>
      <c r="C28" s="15">
        <v>0</v>
      </c>
      <c r="D28" s="10">
        <f t="shared" si="8"/>
        <v>0</v>
      </c>
      <c r="E28" s="15">
        <v>0</v>
      </c>
      <c r="F28" s="3">
        <v>0</v>
      </c>
      <c r="G28" s="3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6">
        <v>0</v>
      </c>
      <c r="N28" s="10">
        <f t="shared" si="2"/>
        <v>0</v>
      </c>
      <c r="O28" s="10">
        <f>'L09'!C86</f>
        <v>0</v>
      </c>
    </row>
    <row r="29" spans="1:15" ht="16.5" customHeight="1">
      <c r="A29" s="2">
        <v>21462</v>
      </c>
      <c r="B29" s="6" t="s">
        <v>286</v>
      </c>
      <c r="C29" s="15">
        <v>0</v>
      </c>
      <c r="D29" s="10">
        <f t="shared" si="8"/>
        <v>0</v>
      </c>
      <c r="E29" s="15">
        <v>0</v>
      </c>
      <c r="F29" s="3">
        <v>0</v>
      </c>
      <c r="G29" s="3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6">
        <v>0</v>
      </c>
      <c r="N29" s="10">
        <f t="shared" si="2"/>
        <v>0</v>
      </c>
      <c r="O29" s="10">
        <f>'L09'!C91</f>
        <v>0</v>
      </c>
    </row>
    <row r="30" spans="1:15" ht="16.5" customHeight="1">
      <c r="A30" s="2">
        <v>21463</v>
      </c>
      <c r="B30" s="6" t="s">
        <v>104</v>
      </c>
      <c r="C30" s="15">
        <v>0</v>
      </c>
      <c r="D30" s="10">
        <f t="shared" si="8"/>
        <v>0</v>
      </c>
      <c r="E30" s="15">
        <v>0</v>
      </c>
      <c r="F30" s="3">
        <v>0</v>
      </c>
      <c r="G30" s="3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6">
        <v>0</v>
      </c>
      <c r="N30" s="10">
        <f t="shared" si="2"/>
        <v>0</v>
      </c>
      <c r="O30" s="10">
        <f>'L09'!C96</f>
        <v>0</v>
      </c>
    </row>
    <row r="31" spans="1:15" ht="16.5" customHeight="1">
      <c r="A31" s="2">
        <v>21464</v>
      </c>
      <c r="B31" s="6" t="s">
        <v>166</v>
      </c>
      <c r="C31" s="15">
        <v>0</v>
      </c>
      <c r="D31" s="10">
        <f t="shared" si="8"/>
        <v>0</v>
      </c>
      <c r="E31" s="15">
        <v>0</v>
      </c>
      <c r="F31" s="3">
        <v>0</v>
      </c>
      <c r="G31" s="3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6">
        <v>0</v>
      </c>
      <c r="N31" s="10">
        <f t="shared" si="2"/>
        <v>0</v>
      </c>
      <c r="O31" s="10">
        <f>'L09'!C101</f>
        <v>0</v>
      </c>
    </row>
    <row r="32" spans="1:15" ht="16.5" customHeight="1">
      <c r="A32" s="2">
        <v>21468</v>
      </c>
      <c r="B32" s="6" t="s">
        <v>267</v>
      </c>
      <c r="C32" s="15">
        <v>0</v>
      </c>
      <c r="D32" s="10">
        <f t="shared" si="8"/>
        <v>0</v>
      </c>
      <c r="E32" s="15">
        <v>0</v>
      </c>
      <c r="F32" s="3">
        <v>0</v>
      </c>
      <c r="G32" s="3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6">
        <v>0</v>
      </c>
      <c r="N32" s="10">
        <f t="shared" si="2"/>
        <v>0</v>
      </c>
      <c r="O32" s="10">
        <f>'L09'!C110</f>
        <v>0</v>
      </c>
    </row>
    <row r="33" spans="1:15" ht="16.5" customHeight="1">
      <c r="A33" s="2">
        <v>21469</v>
      </c>
      <c r="B33" s="6" t="s">
        <v>212</v>
      </c>
      <c r="C33" s="15">
        <v>0</v>
      </c>
      <c r="D33" s="10">
        <f t="shared" si="8"/>
        <v>0</v>
      </c>
      <c r="E33" s="15">
        <v>0</v>
      </c>
      <c r="F33" s="3">
        <v>0</v>
      </c>
      <c r="G33" s="3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6">
        <v>0</v>
      </c>
      <c r="N33" s="10">
        <f t="shared" si="2"/>
        <v>0</v>
      </c>
      <c r="O33" s="10">
        <f>'L09'!C117</f>
        <v>0</v>
      </c>
    </row>
    <row r="34" spans="1:15" ht="16.5" customHeight="1">
      <c r="A34" s="2">
        <v>215</v>
      </c>
      <c r="B34" s="7" t="s">
        <v>49</v>
      </c>
      <c r="C34" s="10">
        <f>C35</f>
        <v>0</v>
      </c>
      <c r="D34" s="10">
        <f t="shared" si="8"/>
        <v>0</v>
      </c>
      <c r="E34" s="10">
        <f aca="true" t="shared" si="11" ref="E34:M34">E35</f>
        <v>0</v>
      </c>
      <c r="F34" s="10">
        <f t="shared" si="11"/>
        <v>0</v>
      </c>
      <c r="G34" s="10">
        <f t="shared" si="11"/>
        <v>0</v>
      </c>
      <c r="H34" s="10">
        <f t="shared" si="11"/>
        <v>0</v>
      </c>
      <c r="I34" s="10">
        <f t="shared" si="11"/>
        <v>0</v>
      </c>
      <c r="J34" s="10">
        <f t="shared" si="11"/>
        <v>0</v>
      </c>
      <c r="K34" s="10">
        <f t="shared" si="11"/>
        <v>0</v>
      </c>
      <c r="L34" s="10">
        <f t="shared" si="11"/>
        <v>0</v>
      </c>
      <c r="M34" s="11">
        <f t="shared" si="11"/>
        <v>0</v>
      </c>
      <c r="N34" s="10">
        <f t="shared" si="2"/>
        <v>0</v>
      </c>
      <c r="O34" s="10">
        <f>O35</f>
        <v>0</v>
      </c>
    </row>
    <row r="35" spans="1:15" ht="16.5" customHeight="1">
      <c r="A35" s="2">
        <v>21562</v>
      </c>
      <c r="B35" s="6" t="s">
        <v>189</v>
      </c>
      <c r="C35" s="15">
        <v>0</v>
      </c>
      <c r="D35" s="10">
        <f t="shared" si="8"/>
        <v>0</v>
      </c>
      <c r="E35" s="15">
        <v>0</v>
      </c>
      <c r="F35" s="3">
        <v>0</v>
      </c>
      <c r="G35" s="3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6">
        <v>0</v>
      </c>
      <c r="N35" s="10">
        <f t="shared" si="2"/>
        <v>0</v>
      </c>
      <c r="O35" s="10">
        <f>'L09'!C127</f>
        <v>0</v>
      </c>
    </row>
    <row r="36" spans="1:15" ht="16.5" customHeight="1">
      <c r="A36" s="2">
        <v>216</v>
      </c>
      <c r="B36" s="7" t="s">
        <v>77</v>
      </c>
      <c r="C36" s="10">
        <f>C37</f>
        <v>0</v>
      </c>
      <c r="D36" s="10">
        <f t="shared" si="8"/>
        <v>0</v>
      </c>
      <c r="E36" s="10">
        <f aca="true" t="shared" si="12" ref="E36:M36">E37</f>
        <v>0</v>
      </c>
      <c r="F36" s="10">
        <f t="shared" si="12"/>
        <v>0</v>
      </c>
      <c r="G36" s="10">
        <f t="shared" si="12"/>
        <v>0</v>
      </c>
      <c r="H36" s="10">
        <f t="shared" si="12"/>
        <v>0</v>
      </c>
      <c r="I36" s="10">
        <f t="shared" si="12"/>
        <v>0</v>
      </c>
      <c r="J36" s="10">
        <f t="shared" si="12"/>
        <v>0</v>
      </c>
      <c r="K36" s="10">
        <f t="shared" si="12"/>
        <v>0</v>
      </c>
      <c r="L36" s="10">
        <f t="shared" si="12"/>
        <v>0</v>
      </c>
      <c r="M36" s="11">
        <f t="shared" si="12"/>
        <v>0</v>
      </c>
      <c r="N36" s="10">
        <f t="shared" si="2"/>
        <v>0</v>
      </c>
      <c r="O36" s="10">
        <f>O37</f>
        <v>0</v>
      </c>
    </row>
    <row r="37" spans="1:15" ht="16.5" customHeight="1">
      <c r="A37" s="2">
        <v>21660</v>
      </c>
      <c r="B37" s="6" t="s">
        <v>108</v>
      </c>
      <c r="C37" s="15">
        <v>0</v>
      </c>
      <c r="D37" s="10">
        <f t="shared" si="8"/>
        <v>0</v>
      </c>
      <c r="E37" s="15">
        <v>0</v>
      </c>
      <c r="F37" s="3">
        <v>0</v>
      </c>
      <c r="G37" s="3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6">
        <v>0</v>
      </c>
      <c r="N37" s="10">
        <f t="shared" si="2"/>
        <v>0</v>
      </c>
      <c r="O37" s="10">
        <f>'L09'!C132</f>
        <v>0</v>
      </c>
    </row>
    <row r="38" spans="1:15" ht="16.5" customHeight="1">
      <c r="A38" s="2">
        <v>217</v>
      </c>
      <c r="B38" s="7" t="s">
        <v>260</v>
      </c>
      <c r="C38" s="10">
        <f>C39</f>
        <v>0</v>
      </c>
      <c r="D38" s="10">
        <f t="shared" si="8"/>
        <v>0</v>
      </c>
      <c r="E38" s="10">
        <f aca="true" t="shared" si="13" ref="E38:M38">E39</f>
        <v>0</v>
      </c>
      <c r="F38" s="10">
        <f t="shared" si="13"/>
        <v>0</v>
      </c>
      <c r="G38" s="10">
        <f t="shared" si="13"/>
        <v>0</v>
      </c>
      <c r="H38" s="10">
        <f t="shared" si="13"/>
        <v>0</v>
      </c>
      <c r="I38" s="10">
        <f t="shared" si="13"/>
        <v>0</v>
      </c>
      <c r="J38" s="10">
        <f t="shared" si="13"/>
        <v>0</v>
      </c>
      <c r="K38" s="10">
        <f t="shared" si="13"/>
        <v>0</v>
      </c>
      <c r="L38" s="10">
        <f t="shared" si="13"/>
        <v>0</v>
      </c>
      <c r="M38" s="11">
        <f t="shared" si="13"/>
        <v>0</v>
      </c>
      <c r="N38" s="10">
        <f t="shared" si="2"/>
        <v>0</v>
      </c>
      <c r="O38" s="10">
        <f>O39</f>
        <v>0</v>
      </c>
    </row>
    <row r="39" spans="1:15" ht="16.5" customHeight="1">
      <c r="A39" s="2">
        <v>21704</v>
      </c>
      <c r="B39" s="6" t="s">
        <v>333</v>
      </c>
      <c r="C39" s="10">
        <f>SUM(C40:C41)</f>
        <v>0</v>
      </c>
      <c r="D39" s="10">
        <f t="shared" si="8"/>
        <v>0</v>
      </c>
      <c r="E39" s="10">
        <f aca="true" t="shared" si="14" ref="E39:M39">SUM(E40:E41)</f>
        <v>0</v>
      </c>
      <c r="F39" s="10">
        <f t="shared" si="14"/>
        <v>0</v>
      </c>
      <c r="G39" s="10">
        <f t="shared" si="14"/>
        <v>0</v>
      </c>
      <c r="H39" s="10">
        <f t="shared" si="14"/>
        <v>0</v>
      </c>
      <c r="I39" s="10">
        <f t="shared" si="14"/>
        <v>0</v>
      </c>
      <c r="J39" s="10">
        <f t="shared" si="14"/>
        <v>0</v>
      </c>
      <c r="K39" s="10">
        <f t="shared" si="14"/>
        <v>0</v>
      </c>
      <c r="L39" s="10">
        <f t="shared" si="14"/>
        <v>0</v>
      </c>
      <c r="M39" s="11">
        <f t="shared" si="14"/>
        <v>0</v>
      </c>
      <c r="N39" s="10">
        <f t="shared" si="2"/>
        <v>0</v>
      </c>
      <c r="O39" s="10">
        <f>SUM(O40:O41)</f>
        <v>0</v>
      </c>
    </row>
    <row r="40" spans="1:15" ht="16.5" customHeight="1">
      <c r="A40" s="2">
        <v>2170402</v>
      </c>
      <c r="B40" s="6" t="s">
        <v>200</v>
      </c>
      <c r="C40" s="15">
        <v>0</v>
      </c>
      <c r="D40" s="10">
        <f t="shared" si="8"/>
        <v>0</v>
      </c>
      <c r="E40" s="15">
        <v>0</v>
      </c>
      <c r="F40" s="3">
        <v>0</v>
      </c>
      <c r="G40" s="3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6">
        <v>0</v>
      </c>
      <c r="N40" s="10">
        <f t="shared" si="2"/>
        <v>0</v>
      </c>
      <c r="O40" s="10">
        <f>'L09'!C140</f>
        <v>0</v>
      </c>
    </row>
    <row r="41" spans="1:15" ht="16.5" customHeight="1">
      <c r="A41" s="2">
        <v>2170403</v>
      </c>
      <c r="B41" s="6" t="s">
        <v>66</v>
      </c>
      <c r="C41" s="15">
        <v>0</v>
      </c>
      <c r="D41" s="10">
        <f t="shared" si="8"/>
        <v>0</v>
      </c>
      <c r="E41" s="15">
        <v>0</v>
      </c>
      <c r="F41" s="3">
        <v>0</v>
      </c>
      <c r="G41" s="3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6">
        <v>0</v>
      </c>
      <c r="N41" s="10">
        <f t="shared" si="2"/>
        <v>0</v>
      </c>
      <c r="O41" s="10">
        <f>'L09'!C141</f>
        <v>0</v>
      </c>
    </row>
    <row r="42" spans="1:15" ht="16.5" customHeight="1">
      <c r="A42" s="2">
        <v>229</v>
      </c>
      <c r="B42" s="7" t="s">
        <v>7</v>
      </c>
      <c r="C42" s="10">
        <f>SUM(C43:C45)</f>
        <v>0</v>
      </c>
      <c r="D42" s="10">
        <f t="shared" si="8"/>
        <v>133</v>
      </c>
      <c r="E42" s="10">
        <f aca="true" t="shared" si="15" ref="E42:O42">SUM(E43:E45)</f>
        <v>133</v>
      </c>
      <c r="F42" s="10">
        <f t="shared" si="15"/>
        <v>0</v>
      </c>
      <c r="G42" s="10">
        <f t="shared" si="15"/>
        <v>0</v>
      </c>
      <c r="H42" s="10">
        <f t="shared" si="15"/>
        <v>0</v>
      </c>
      <c r="I42" s="10">
        <f t="shared" si="15"/>
        <v>0</v>
      </c>
      <c r="J42" s="10">
        <f t="shared" si="15"/>
        <v>0</v>
      </c>
      <c r="K42" s="10">
        <f t="shared" si="15"/>
        <v>0</v>
      </c>
      <c r="L42" s="10">
        <f t="shared" si="15"/>
        <v>0</v>
      </c>
      <c r="M42" s="11">
        <f t="shared" si="15"/>
        <v>0</v>
      </c>
      <c r="N42" s="10">
        <f t="shared" si="15"/>
        <v>133</v>
      </c>
      <c r="O42" s="10">
        <f t="shared" si="15"/>
        <v>133</v>
      </c>
    </row>
    <row r="43" spans="1:15" ht="19.5" customHeight="1">
      <c r="A43" s="2">
        <v>22904</v>
      </c>
      <c r="B43" s="6" t="s">
        <v>332</v>
      </c>
      <c r="C43" s="15">
        <v>0</v>
      </c>
      <c r="D43" s="10">
        <f t="shared" si="8"/>
        <v>0</v>
      </c>
      <c r="E43" s="15">
        <v>0</v>
      </c>
      <c r="F43" s="3">
        <v>0</v>
      </c>
      <c r="G43" s="3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6">
        <v>0</v>
      </c>
      <c r="N43" s="10">
        <f>SUM(C43:D43)</f>
        <v>0</v>
      </c>
      <c r="O43" s="10">
        <f>'L09'!C143</f>
        <v>0</v>
      </c>
    </row>
    <row r="44" spans="1:15" ht="16.5" customHeight="1">
      <c r="A44" s="2">
        <v>22908</v>
      </c>
      <c r="B44" s="6" t="s">
        <v>319</v>
      </c>
      <c r="C44" s="15">
        <v>0</v>
      </c>
      <c r="D44" s="10">
        <f t="shared" si="8"/>
        <v>0</v>
      </c>
      <c r="E44" s="15">
        <v>0</v>
      </c>
      <c r="F44" s="3">
        <v>0</v>
      </c>
      <c r="G44" s="3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6">
        <v>0</v>
      </c>
      <c r="N44" s="10">
        <f>SUM(C44:D44)</f>
        <v>0</v>
      </c>
      <c r="O44" s="10">
        <f>'L09'!C144</f>
        <v>0</v>
      </c>
    </row>
    <row r="45" spans="1:15" ht="16.5" customHeight="1">
      <c r="A45" s="2">
        <v>22960</v>
      </c>
      <c r="B45" s="6" t="s">
        <v>181</v>
      </c>
      <c r="C45" s="15">
        <v>0</v>
      </c>
      <c r="D45" s="10">
        <f t="shared" si="8"/>
        <v>133</v>
      </c>
      <c r="E45" s="15">
        <v>133</v>
      </c>
      <c r="F45" s="3">
        <v>0</v>
      </c>
      <c r="G45" s="3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6">
        <v>0</v>
      </c>
      <c r="N45" s="10">
        <f>SUM(C45:D45)</f>
        <v>133</v>
      </c>
      <c r="O45" s="10">
        <f>'L09'!C153</f>
        <v>133</v>
      </c>
    </row>
    <row r="46" spans="1:15" ht="16.5" customHeight="1">
      <c r="A46" s="2">
        <v>232</v>
      </c>
      <c r="B46" s="7" t="s">
        <v>340</v>
      </c>
      <c r="C46" s="15">
        <v>0</v>
      </c>
      <c r="D46" s="10">
        <f t="shared" si="8"/>
        <v>0</v>
      </c>
      <c r="E46" s="15">
        <v>0</v>
      </c>
      <c r="F46" s="3">
        <v>0</v>
      </c>
      <c r="G46" s="3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6">
        <v>0</v>
      </c>
      <c r="N46" s="10">
        <f>SUM(C46:D46)</f>
        <v>0</v>
      </c>
      <c r="O46" s="10">
        <f>'L09'!C165</f>
        <v>0</v>
      </c>
    </row>
    <row r="47" spans="1:15" ht="16.5" customHeight="1">
      <c r="A47" s="2">
        <v>233</v>
      </c>
      <c r="B47" s="7" t="s">
        <v>101</v>
      </c>
      <c r="C47" s="15">
        <v>0</v>
      </c>
      <c r="D47" s="10">
        <f t="shared" si="8"/>
        <v>0</v>
      </c>
      <c r="E47" s="15">
        <v>0</v>
      </c>
      <c r="F47" s="3">
        <v>0</v>
      </c>
      <c r="G47" s="3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6">
        <v>0</v>
      </c>
      <c r="N47" s="10">
        <f>SUM(C47:D47)</f>
        <v>0</v>
      </c>
      <c r="O47" s="10">
        <f>'L09'!C184</f>
        <v>0</v>
      </c>
    </row>
  </sheetData>
  <sheetProtection/>
  <mergeCells count="9">
    <mergeCell ref="A1:O1"/>
    <mergeCell ref="A2:O2"/>
    <mergeCell ref="A3:O3"/>
    <mergeCell ref="A4:A5"/>
    <mergeCell ref="B4:B5"/>
    <mergeCell ref="C4:C5"/>
    <mergeCell ref="N4:N5"/>
    <mergeCell ref="O4:O5"/>
    <mergeCell ref="D4:M4"/>
  </mergeCells>
  <printOptions gridLines="1"/>
  <pageMargins left="0.75" right="0.75" top="1" bottom="1" header="0" footer="0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Users</cp:lastModifiedBy>
  <dcterms:modified xsi:type="dcterms:W3CDTF">2019-12-30T20:04:00Z</dcterms:modified>
  <cp:category/>
  <cp:version/>
  <cp:contentType/>
  <cp:contentStatus/>
</cp:coreProperties>
</file>